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david.ripplinger\Documents\"/>
    </mc:Choice>
  </mc:AlternateContent>
  <bookViews>
    <workbookView xWindow="0" yWindow="0" windowWidth="23040" windowHeight="8616"/>
  </bookViews>
  <sheets>
    <sheet name="Cando &amp; Langdon" sheetId="1" r:id="rId1"/>
    <sheet name="Jamestown" sheetId="2" r:id="rId2"/>
    <sheet name="Valley City"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3" l="1"/>
  <c r="Q25" i="2"/>
  <c r="P25" i="2"/>
  <c r="M25" i="2"/>
  <c r="L25" i="2"/>
  <c r="I25" i="2"/>
  <c r="H25" i="2"/>
  <c r="E25" i="2"/>
  <c r="D25" i="2"/>
  <c r="S24" i="2"/>
  <c r="S25" i="2" s="1"/>
  <c r="R24" i="2"/>
  <c r="R25" i="2" s="1"/>
  <c r="Q24" i="2"/>
  <c r="P24" i="2"/>
  <c r="O24" i="2"/>
  <c r="O25" i="2" s="1"/>
  <c r="N24" i="2"/>
  <c r="N25" i="2" s="1"/>
  <c r="M24" i="2"/>
  <c r="L24" i="2"/>
  <c r="K24" i="2"/>
  <c r="K25" i="2" s="1"/>
  <c r="J24" i="2"/>
  <c r="J25" i="2" s="1"/>
  <c r="I24" i="2"/>
  <c r="H24" i="2"/>
  <c r="G24" i="2"/>
  <c r="G25" i="2" s="1"/>
  <c r="F24" i="2"/>
  <c r="F25" i="2" s="1"/>
  <c r="E24" i="2"/>
  <c r="D24" i="2"/>
  <c r="C24" i="2"/>
  <c r="C25" i="2" s="1"/>
  <c r="B24" i="2"/>
  <c r="B25" i="2" s="1"/>
  <c r="AS15" i="2"/>
  <c r="AR15" i="2"/>
  <c r="AQ15" i="2"/>
  <c r="AP15" i="2"/>
  <c r="AO15" i="2"/>
  <c r="AN15" i="2"/>
  <c r="AM15" i="2"/>
  <c r="AL15" i="2"/>
  <c r="AK15" i="2"/>
  <c r="AJ15" i="2"/>
  <c r="AI15" i="2"/>
  <c r="AH15" i="2"/>
  <c r="AG15" i="2"/>
  <c r="AF15" i="2"/>
  <c r="AE15" i="2"/>
  <c r="AD15" i="2"/>
  <c r="AC15" i="2"/>
  <c r="AP11" i="2"/>
  <c r="AL11" i="2"/>
  <c r="AH11" i="2"/>
  <c r="AD11" i="2"/>
  <c r="AS7" i="2"/>
  <c r="AP7" i="2"/>
  <c r="AO7" i="2"/>
  <c r="AL7" i="2"/>
  <c r="AK7" i="2"/>
  <c r="AH7" i="2"/>
  <c r="AG7" i="2"/>
  <c r="AD7" i="2"/>
  <c r="AC7" i="2"/>
  <c r="AS6" i="2"/>
  <c r="AS11" i="2" s="1"/>
  <c r="AR6" i="2"/>
  <c r="AR7" i="2" s="1"/>
  <c r="AQ6" i="2"/>
  <c r="AQ7" i="2" s="1"/>
  <c r="AP6" i="2"/>
  <c r="AO6" i="2"/>
  <c r="AO11" i="2" s="1"/>
  <c r="AN6" i="2"/>
  <c r="AN7" i="2" s="1"/>
  <c r="AM6" i="2"/>
  <c r="AM7" i="2" s="1"/>
  <c r="AL6" i="2"/>
  <c r="AK6" i="2"/>
  <c r="AK11" i="2" s="1"/>
  <c r="AJ6" i="2"/>
  <c r="AJ7" i="2" s="1"/>
  <c r="AI6" i="2"/>
  <c r="AI11" i="2" s="1"/>
  <c r="AH6" i="2"/>
  <c r="AG6" i="2"/>
  <c r="AG11" i="2" s="1"/>
  <c r="AF6" i="2"/>
  <c r="AF7" i="2" s="1"/>
  <c r="AE6" i="2"/>
  <c r="AE7" i="2" s="1"/>
  <c r="AD6" i="2"/>
  <c r="AC6" i="2"/>
  <c r="AC11" i="2" s="1"/>
  <c r="AB6" i="2"/>
  <c r="AB7" i="2" s="1"/>
  <c r="G6" i="2"/>
  <c r="B10" i="2" s="1"/>
  <c r="B11" i="2" s="1"/>
  <c r="D6" i="2"/>
  <c r="AS4" i="2"/>
  <c r="AR4" i="2"/>
  <c r="AQ4" i="2"/>
  <c r="AP4" i="2"/>
  <c r="AO4" i="2"/>
  <c r="AN4" i="2"/>
  <c r="AM4" i="2"/>
  <c r="AL4" i="2"/>
  <c r="AK4" i="2"/>
  <c r="AJ4" i="2"/>
  <c r="AI4" i="2"/>
  <c r="AH4" i="2"/>
  <c r="AG4" i="2"/>
  <c r="AF4" i="2"/>
  <c r="AE4" i="2"/>
  <c r="AD4" i="2"/>
  <c r="AC4" i="2"/>
  <c r="D4" i="2"/>
  <c r="Q24" i="3"/>
  <c r="Q25" i="3" s="1"/>
  <c r="P24" i="3"/>
  <c r="P25" i="3" s="1"/>
  <c r="O24" i="3"/>
  <c r="O25" i="3" s="1"/>
  <c r="N24" i="3"/>
  <c r="N25" i="3" s="1"/>
  <c r="M24" i="3"/>
  <c r="M25" i="3" s="1"/>
  <c r="L24" i="3"/>
  <c r="L25" i="3" s="1"/>
  <c r="K24" i="3"/>
  <c r="K25" i="3" s="1"/>
  <c r="J24" i="3"/>
  <c r="J25" i="3" s="1"/>
  <c r="I24" i="3"/>
  <c r="I25" i="3" s="1"/>
  <c r="H24" i="3"/>
  <c r="H25" i="3" s="1"/>
  <c r="G24" i="3"/>
  <c r="G25" i="3" s="1"/>
  <c r="F24" i="3"/>
  <c r="F25" i="3" s="1"/>
  <c r="E24" i="3"/>
  <c r="E25" i="3" s="1"/>
  <c r="D24" i="3"/>
  <c r="D25" i="3" s="1"/>
  <c r="C24" i="3"/>
  <c r="C25" i="3" s="1"/>
  <c r="B25" i="3"/>
  <c r="AQ15" i="3"/>
  <c r="AP15" i="3"/>
  <c r="AO15" i="3"/>
  <c r="AN15" i="3"/>
  <c r="AM15" i="3"/>
  <c r="AL15" i="3"/>
  <c r="AK15" i="3"/>
  <c r="AJ15" i="3"/>
  <c r="AI15" i="3"/>
  <c r="AH15" i="3"/>
  <c r="AG15" i="3"/>
  <c r="AF15" i="3"/>
  <c r="AE15" i="3"/>
  <c r="AD15" i="3"/>
  <c r="AC15" i="3"/>
  <c r="AP11" i="3"/>
  <c r="AL11" i="3"/>
  <c r="AH11" i="3"/>
  <c r="AD11" i="3"/>
  <c r="AQ6" i="3"/>
  <c r="AQ7" i="3" s="1"/>
  <c r="AP6" i="3"/>
  <c r="AP7" i="3" s="1"/>
  <c r="AO6" i="3"/>
  <c r="AO11" i="3" s="1"/>
  <c r="AN6" i="3"/>
  <c r="AN11" i="3" s="1"/>
  <c r="AM6" i="3"/>
  <c r="AM11" i="3" s="1"/>
  <c r="AL6" i="3"/>
  <c r="AL7" i="3" s="1"/>
  <c r="AK6" i="3"/>
  <c r="AK11" i="3" s="1"/>
  <c r="AJ6" i="3"/>
  <c r="AJ11" i="3" s="1"/>
  <c r="AI6" i="3"/>
  <c r="AI7" i="3" s="1"/>
  <c r="AH6" i="3"/>
  <c r="AH7" i="3" s="1"/>
  <c r="AG6" i="3"/>
  <c r="AG11" i="3" s="1"/>
  <c r="AF6" i="3"/>
  <c r="AF11" i="3" s="1"/>
  <c r="AE6" i="3"/>
  <c r="AE7" i="3" s="1"/>
  <c r="AD6" i="3"/>
  <c r="AD7" i="3" s="1"/>
  <c r="AC6" i="3"/>
  <c r="AC11" i="3" s="1"/>
  <c r="AB6" i="3"/>
  <c r="AB11" i="3" s="1"/>
  <c r="G6" i="3"/>
  <c r="B10" i="3" s="1"/>
  <c r="B11" i="3" s="1"/>
  <c r="B27" i="3" s="1"/>
  <c r="AB15" i="3" s="1"/>
  <c r="D6" i="3"/>
  <c r="AQ4" i="3"/>
  <c r="AP4" i="3"/>
  <c r="AO4" i="3"/>
  <c r="AN4" i="3"/>
  <c r="AM4" i="3"/>
  <c r="AL4" i="3"/>
  <c r="AK4" i="3"/>
  <c r="AJ4" i="3"/>
  <c r="AI4" i="3"/>
  <c r="AH4" i="3"/>
  <c r="AG4" i="3"/>
  <c r="AF4" i="3"/>
  <c r="AE4" i="3"/>
  <c r="AD4" i="3"/>
  <c r="AC4" i="3"/>
  <c r="D4" i="3"/>
  <c r="B24" i="1"/>
  <c r="P25" i="1"/>
  <c r="L25" i="1"/>
  <c r="H25" i="1"/>
  <c r="D25" i="1"/>
  <c r="R24" i="1"/>
  <c r="R25" i="1" s="1"/>
  <c r="Q24" i="1"/>
  <c r="Q25" i="1" s="1"/>
  <c r="P24" i="1"/>
  <c r="O24" i="1"/>
  <c r="O25" i="1" s="1"/>
  <c r="N24" i="1"/>
  <c r="N25" i="1" s="1"/>
  <c r="M24" i="1"/>
  <c r="M25" i="1" s="1"/>
  <c r="L24" i="1"/>
  <c r="K24" i="1"/>
  <c r="K25" i="1" s="1"/>
  <c r="J24" i="1"/>
  <c r="J25" i="1" s="1"/>
  <c r="I24" i="1"/>
  <c r="I25" i="1" s="1"/>
  <c r="H24" i="1"/>
  <c r="G24" i="1"/>
  <c r="G25" i="1" s="1"/>
  <c r="F24" i="1"/>
  <c r="F25" i="1" s="1"/>
  <c r="E24" i="1"/>
  <c r="E25" i="1" s="1"/>
  <c r="D24" i="1"/>
  <c r="C24" i="1"/>
  <c r="C25" i="1" s="1"/>
  <c r="B25" i="1"/>
  <c r="AR15" i="1"/>
  <c r="AQ15" i="1"/>
  <c r="AP15" i="1"/>
  <c r="AO15" i="1"/>
  <c r="AN15" i="1"/>
  <c r="AM15" i="1"/>
  <c r="AL15" i="1"/>
  <c r="AK15" i="1"/>
  <c r="AJ15" i="1"/>
  <c r="AI15" i="1"/>
  <c r="AH15" i="1"/>
  <c r="AG15" i="1"/>
  <c r="AD15" i="1"/>
  <c r="AC15" i="1"/>
  <c r="AR6" i="1"/>
  <c r="AR11" i="1" s="1"/>
  <c r="AQ6" i="1"/>
  <c r="AQ11" i="1" s="1"/>
  <c r="AP6" i="1"/>
  <c r="AP11" i="1" s="1"/>
  <c r="AO6" i="1"/>
  <c r="AO11" i="1" s="1"/>
  <c r="AN6" i="1"/>
  <c r="AN11" i="1" s="1"/>
  <c r="AM6" i="1"/>
  <c r="AM11" i="1" s="1"/>
  <c r="AL6" i="1"/>
  <c r="AL11" i="1" s="1"/>
  <c r="AK6" i="1"/>
  <c r="AK11" i="1" s="1"/>
  <c r="AJ6" i="1"/>
  <c r="AJ7" i="1" s="1"/>
  <c r="AI6" i="1"/>
  <c r="AI11" i="1" s="1"/>
  <c r="AH6" i="1"/>
  <c r="AH11" i="1" s="1"/>
  <c r="AG6" i="1"/>
  <c r="AG11" i="1" s="1"/>
  <c r="AF6" i="1"/>
  <c r="AF11" i="1" s="1"/>
  <c r="AE6" i="1"/>
  <c r="AE11" i="1" s="1"/>
  <c r="AD6" i="1"/>
  <c r="AD11" i="1" s="1"/>
  <c r="AC6" i="1"/>
  <c r="AC11" i="1" s="1"/>
  <c r="AB6" i="1"/>
  <c r="AB7" i="1" s="1"/>
  <c r="G6" i="1"/>
  <c r="D6" i="1"/>
  <c r="AR4" i="1"/>
  <c r="AQ4" i="1"/>
  <c r="AP4" i="1"/>
  <c r="AO4" i="1"/>
  <c r="AN4" i="1"/>
  <c r="AM4" i="1"/>
  <c r="AL4" i="1"/>
  <c r="AK4" i="1"/>
  <c r="AJ4" i="1"/>
  <c r="AI4" i="1"/>
  <c r="AH4" i="1"/>
  <c r="AG4" i="1"/>
  <c r="AF4" i="1"/>
  <c r="AE4" i="1"/>
  <c r="AD4" i="1"/>
  <c r="AC4" i="1"/>
  <c r="D4" i="1"/>
  <c r="AC17" i="3" l="1"/>
  <c r="K11" i="3" s="1"/>
  <c r="B27" i="2"/>
  <c r="AB15" i="2" s="1"/>
  <c r="AC17" i="2" s="1"/>
  <c r="AE11" i="2"/>
  <c r="Z12" i="2" s="1"/>
  <c r="AM11" i="2"/>
  <c r="AQ11" i="2"/>
  <c r="AI7" i="2"/>
  <c r="Z8" i="2" s="1"/>
  <c r="AB11" i="2"/>
  <c r="AF11" i="2"/>
  <c r="AJ11" i="2"/>
  <c r="AN11" i="2"/>
  <c r="AR11" i="2"/>
  <c r="AI7" i="1"/>
  <c r="O11" i="3"/>
  <c r="C11" i="3"/>
  <c r="H11" i="3"/>
  <c r="F11" i="3"/>
  <c r="L11" i="3"/>
  <c r="I11" i="3"/>
  <c r="E11" i="3"/>
  <c r="AM7" i="3"/>
  <c r="AB7" i="3"/>
  <c r="AF7" i="3"/>
  <c r="AJ7" i="3"/>
  <c r="AN7" i="3"/>
  <c r="AE11" i="3"/>
  <c r="AI11" i="3"/>
  <c r="AQ11" i="3"/>
  <c r="Z12" i="3" s="1"/>
  <c r="AC7" i="3"/>
  <c r="AG7" i="3"/>
  <c r="AK7" i="3"/>
  <c r="AO7" i="3"/>
  <c r="AM7" i="1"/>
  <c r="AQ7" i="1"/>
  <c r="AE7" i="1"/>
  <c r="AF7" i="1"/>
  <c r="AN7" i="1"/>
  <c r="AB11" i="1"/>
  <c r="AJ11" i="1"/>
  <c r="Z12" i="1" s="1"/>
  <c r="AC7" i="1"/>
  <c r="AG7" i="1"/>
  <c r="AK7" i="1"/>
  <c r="AO7" i="1"/>
  <c r="AR7" i="1"/>
  <c r="AD7" i="1"/>
  <c r="AH7" i="1"/>
  <c r="AL7" i="1"/>
  <c r="AP7" i="1"/>
  <c r="D11" i="3" l="1"/>
  <c r="M11" i="3"/>
  <c r="J11" i="3"/>
  <c r="J10" i="3" s="1"/>
  <c r="G11" i="3"/>
  <c r="G10" i="3" s="1"/>
  <c r="P11" i="3"/>
  <c r="Q11" i="3"/>
  <c r="N11" i="3"/>
  <c r="N10" i="3" s="1"/>
  <c r="H4" i="2"/>
  <c r="H5" i="2"/>
  <c r="K11" i="2"/>
  <c r="R11" i="2"/>
  <c r="N11" i="2"/>
  <c r="Q11" i="2"/>
  <c r="M11" i="2"/>
  <c r="I11" i="2"/>
  <c r="E11" i="2"/>
  <c r="S11" i="2"/>
  <c r="G11" i="2"/>
  <c r="F11" i="2"/>
  <c r="P11" i="2"/>
  <c r="L11" i="2"/>
  <c r="H11" i="2"/>
  <c r="D11" i="2"/>
  <c r="O11" i="2"/>
  <c r="C11" i="2"/>
  <c r="J11" i="2"/>
  <c r="C10" i="3"/>
  <c r="C27" i="3"/>
  <c r="D27" i="3"/>
  <c r="D10" i="3"/>
  <c r="M27" i="3"/>
  <c r="M10" i="3"/>
  <c r="G27" i="3"/>
  <c r="I27" i="3"/>
  <c r="I10" i="3"/>
  <c r="F27" i="3"/>
  <c r="F10" i="3"/>
  <c r="P27" i="3"/>
  <c r="P10" i="3"/>
  <c r="Q27" i="3"/>
  <c r="Q10" i="3"/>
  <c r="K10" i="3"/>
  <c r="K27" i="3"/>
  <c r="Z8" i="3"/>
  <c r="E27" i="3"/>
  <c r="E10" i="3"/>
  <c r="L10" i="3"/>
  <c r="L27" i="3"/>
  <c r="H27" i="3"/>
  <c r="H10" i="3"/>
  <c r="O10" i="3"/>
  <c r="O27" i="3"/>
  <c r="Z8" i="1"/>
  <c r="N27" i="3" l="1"/>
  <c r="J27" i="3"/>
  <c r="F27" i="2"/>
  <c r="F10" i="2"/>
  <c r="G27" i="2"/>
  <c r="G10" i="2"/>
  <c r="K27" i="2"/>
  <c r="K10" i="2"/>
  <c r="D10" i="2"/>
  <c r="D27" i="2"/>
  <c r="R27" i="2"/>
  <c r="R10" i="2"/>
  <c r="J27" i="2"/>
  <c r="J10" i="2"/>
  <c r="M27" i="2"/>
  <c r="M10" i="2"/>
  <c r="C27" i="2"/>
  <c r="C10" i="2"/>
  <c r="L10" i="2"/>
  <c r="L27" i="2"/>
  <c r="S27" i="2"/>
  <c r="S10" i="2"/>
  <c r="Q27" i="2"/>
  <c r="Q10" i="2"/>
  <c r="I10" i="2"/>
  <c r="I27" i="2"/>
  <c r="H27" i="2"/>
  <c r="H10" i="2"/>
  <c r="O27" i="2"/>
  <c r="O10" i="2"/>
  <c r="P10" i="2"/>
  <c r="P27" i="2"/>
  <c r="E27" i="2"/>
  <c r="E10" i="2"/>
  <c r="N27" i="2"/>
  <c r="N10" i="2"/>
  <c r="H5" i="3"/>
  <c r="H4" i="3"/>
  <c r="H4" i="1"/>
  <c r="H5" i="1"/>
  <c r="AB15" i="1" l="1"/>
  <c r="F10" i="1" l="1"/>
  <c r="F11" i="1" s="1"/>
  <c r="F27" i="1" s="1"/>
  <c r="AF15" i="1" s="1"/>
  <c r="AE15" i="1" l="1"/>
  <c r="AC17" i="1"/>
  <c r="G11" i="1" s="1"/>
  <c r="Q11" i="1" l="1"/>
  <c r="O11" i="1"/>
  <c r="O27" i="1" s="1"/>
  <c r="E11" i="1"/>
  <c r="E10" i="1" s="1"/>
  <c r="J11" i="1"/>
  <c r="J27" i="1" s="1"/>
  <c r="K11" i="1"/>
  <c r="K27" i="1" s="1"/>
  <c r="C11" i="1"/>
  <c r="R11" i="1"/>
  <c r="R27" i="1" s="1"/>
  <c r="B11" i="1"/>
  <c r="O10" i="1"/>
  <c r="H11" i="1"/>
  <c r="N11" i="1"/>
  <c r="N10" i="1" s="1"/>
  <c r="M11" i="1"/>
  <c r="K10" i="1"/>
  <c r="P11" i="1"/>
  <c r="P27" i="1" s="1"/>
  <c r="L11" i="1"/>
  <c r="L27" i="1" s="1"/>
  <c r="D11" i="1"/>
  <c r="D27" i="1" s="1"/>
  <c r="G27" i="1"/>
  <c r="G10" i="1"/>
  <c r="I11" i="1"/>
  <c r="D10" i="1"/>
  <c r="E27" i="1"/>
  <c r="P10" i="1" l="1"/>
  <c r="J10" i="1"/>
  <c r="Q27" i="1"/>
  <c r="Q10" i="1"/>
  <c r="M27" i="1"/>
  <c r="M10" i="1"/>
  <c r="N27" i="1"/>
  <c r="B27" i="1"/>
  <c r="B10" i="1"/>
  <c r="H10" i="1"/>
  <c r="H27" i="1"/>
  <c r="R10" i="1"/>
  <c r="C27" i="1"/>
  <c r="C10" i="1"/>
  <c r="L10" i="1"/>
  <c r="I27" i="1"/>
  <c r="I10" i="1"/>
</calcChain>
</file>

<file path=xl/sharedStrings.xml><?xml version="1.0" encoding="utf-8"?>
<sst xmlns="http://schemas.openxmlformats.org/spreadsheetml/2006/main" count="183" uniqueCount="63">
  <si>
    <t>Prices which provide the same Return over Variable Costs between crops - North East N.D.</t>
  </si>
  <si>
    <t xml:space="preserve">Select reference crop </t>
  </si>
  <si>
    <t>Beet</t>
  </si>
  <si>
    <t>Enter the</t>
  </si>
  <si>
    <t>futures price</t>
  </si>
  <si>
    <t>Enter expected local basis (cash-futures)</t>
  </si>
  <si>
    <t>Has futures mkt=1</t>
  </si>
  <si>
    <t xml:space="preserve">Expected      </t>
  </si>
  <si>
    <t>local cash price</t>
  </si>
  <si>
    <t>Crop selected=1</t>
  </si>
  <si>
    <t>No price message=1</t>
  </si>
  <si>
    <t>S. Wht</t>
  </si>
  <si>
    <t>Durum</t>
  </si>
  <si>
    <t>Barley</t>
  </si>
  <si>
    <t>Corn</t>
  </si>
  <si>
    <t>Soybean</t>
  </si>
  <si>
    <t>Drybeans</t>
  </si>
  <si>
    <t>Oil Snflr</t>
  </si>
  <si>
    <t>Conf Snflr</t>
  </si>
  <si>
    <t>Canola</t>
  </si>
  <si>
    <t>Flax</t>
  </si>
  <si>
    <t>Field Pea</t>
  </si>
  <si>
    <t>Oats</t>
  </si>
  <si>
    <t>Mustard</t>
  </si>
  <si>
    <t>Buckwht</t>
  </si>
  <si>
    <t>Millet</t>
  </si>
  <si>
    <t>W.Wht</t>
  </si>
  <si>
    <t>&lt;- if 0 then message to enter cash price if no futures market</t>
  </si>
  <si>
    <t>Yield</t>
  </si>
  <si>
    <t>Relative Price</t>
  </si>
  <si>
    <t>Use 3 dec.places=1</t>
  </si>
  <si>
    <t>Income</t>
  </si>
  <si>
    <t>Reference crop 3dec.</t>
  </si>
  <si>
    <t>&lt;- if 1 then 3 dec. places in reference crop price section</t>
  </si>
  <si>
    <t>Variable costs:</t>
  </si>
  <si>
    <t xml:space="preserve"> Seed</t>
  </si>
  <si>
    <t>ROVC intermediate step</t>
  </si>
  <si>
    <t xml:space="preserve"> Herbicide</t>
  </si>
  <si>
    <t xml:space="preserve"> Fungicide</t>
  </si>
  <si>
    <t>Base ROVC</t>
  </si>
  <si>
    <t xml:space="preserve"> Insecticide</t>
  </si>
  <si>
    <t xml:space="preserve"> Fertilizer</t>
  </si>
  <si>
    <t xml:space="preserve"> Crop Insurance</t>
  </si>
  <si>
    <t xml:space="preserve">Annual interest rate for variable costs </t>
  </si>
  <si>
    <t xml:space="preserve"> Fuel &amp; Lube</t>
  </si>
  <si>
    <t xml:space="preserve"> Repairs</t>
  </si>
  <si>
    <t xml:space="preserve"> Drying</t>
  </si>
  <si>
    <t xml:space="preserve"> Misc.</t>
  </si>
  <si>
    <t xml:space="preserve"> Operating Int.</t>
  </si>
  <si>
    <t>Total Var.Costs</t>
  </si>
  <si>
    <t>Return Over</t>
  </si>
  <si>
    <t>Variable Costs</t>
  </si>
  <si>
    <r>
      <t>Note</t>
    </r>
    <r>
      <rPr>
        <sz val="11"/>
        <color theme="1"/>
        <rFont val="Calibri"/>
        <family val="2"/>
        <scheme val="minor"/>
      </rPr>
      <t xml:space="preserve">: - Only variable costs are considered in this comparison. You can include an amount under "misc."  </t>
    </r>
  </si>
  <si>
    <t xml:space="preserve">           to account for any differences between crops in fixed costs, labor, management and risk.</t>
  </si>
  <si>
    <t>Prices which provide the same Return over Variable Costs between crops - South East N.D.</t>
  </si>
  <si>
    <t>Prices which provide the same Return over Variable Costs between crops - East Central N.D.</t>
  </si>
  <si>
    <t>beet</t>
  </si>
  <si>
    <t>Rye</t>
  </si>
  <si>
    <t>2018 Version</t>
  </si>
  <si>
    <t>Crop Compare Tool Developed by Andrew Swenson, NDSU Extension</t>
  </si>
  <si>
    <t xml:space="preserve">Adapted by David Ripplinger, Bioproducts and Bioenergy Economics Specialist, NDSU Extension </t>
  </si>
  <si>
    <t>Date Printed:</t>
  </si>
  <si>
    <t>NDSU does not discriminate in its programs and activities on the basis of age, color, gender expression/identity, genetic information, marital status, national origin, participation in lawful off-campus activity, physical or mental disability, pregnancy, public assistance status, race, religion, sex, sexual orientation, spousal relationship to current employee, or veteran status, as applicable.  Direct inquiries to Vice Provost for Title IX/ADA Coordinator, Old Main 201, NDSU Main Campus, 701-231-7708,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</si>
</sst>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6" formatCode="&quot;$&quot;#,##0.00"/>
    <numFmt numFmtId="167" formatCode="&quot;$&quot;#,##0"/>
    <numFmt numFmtId="168" formatCode="0_)"/>
  </numFmts>
  <fonts count="41" x14ac:knownFonts="1">
    <font>
      <sz val="11"/>
      <color theme="1"/>
      <name val="Calibri"/>
      <family val="2"/>
      <scheme val="minor"/>
    </font>
    <font>
      <sz val="11"/>
      <color theme="1"/>
      <name val="Calibri"/>
      <family val="2"/>
      <scheme val="minor"/>
    </font>
    <font>
      <b/>
      <sz val="10"/>
      <name val="Arial"/>
      <family val="2"/>
    </font>
    <font>
      <sz val="10"/>
      <name val="Arial"/>
      <family val="2"/>
    </font>
    <font>
      <sz val="10"/>
      <color theme="3" tint="0.39997558519241921"/>
      <name val="Arial"/>
      <family val="2"/>
    </font>
    <font>
      <sz val="10"/>
      <color indexed="10"/>
      <name val="Arial"/>
      <family val="2"/>
    </font>
    <font>
      <u/>
      <sz val="10"/>
      <color indexed="12"/>
      <name val="Arial"/>
      <family val="2"/>
    </font>
    <font>
      <sz val="6"/>
      <name val="Arial"/>
      <family val="2"/>
    </font>
    <font>
      <sz val="9"/>
      <name val="Arial"/>
      <family val="2"/>
    </font>
    <font>
      <b/>
      <sz val="9"/>
      <name val="Arial"/>
      <family val="2"/>
    </font>
    <font>
      <b/>
      <sz val="11"/>
      <color rgb="FF3F3F3F"/>
      <name val="Arial"/>
      <family val="2"/>
    </font>
    <font>
      <i/>
      <sz val="11"/>
      <color rgb="FF7F7F7F"/>
      <name val="Arial"/>
      <family val="2"/>
    </font>
    <font>
      <sz val="11"/>
      <color rgb="FF006100"/>
      <name val="Arial"/>
      <family val="2"/>
    </font>
    <font>
      <sz val="10"/>
      <color theme="1"/>
      <name val="Calibri"/>
      <family val="2"/>
      <scheme val="minor"/>
    </font>
    <font>
      <sz val="11"/>
      <color indexed="8"/>
      <name val="Calibri"/>
      <family val="2"/>
    </font>
    <font>
      <sz val="11"/>
      <color indexed="9"/>
      <name val="Calibri"/>
      <family val="2"/>
    </font>
    <font>
      <sz val="11"/>
      <color indexed="14"/>
      <name val="Calibri"/>
      <family val="2"/>
    </font>
    <font>
      <sz val="11"/>
      <color indexed="20"/>
      <name val="Calibri"/>
      <family val="2"/>
    </font>
    <font>
      <b/>
      <sz val="11"/>
      <color indexed="52"/>
      <name val="Calibri"/>
      <family val="2"/>
    </font>
    <font>
      <b/>
      <sz val="11"/>
      <color indexed="9"/>
      <name val="Calibri"/>
      <family val="2"/>
    </font>
    <font>
      <sz val="10"/>
      <color indexed="8"/>
      <name val="Calibri"/>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62"/>
      <name val="Calibri"/>
      <family val="2"/>
    </font>
    <font>
      <u/>
      <sz val="10"/>
      <color theme="10"/>
      <name val="Calibri"/>
      <family val="2"/>
    </font>
    <font>
      <u/>
      <sz val="7.5"/>
      <color indexed="12"/>
      <name val="Arial"/>
      <family val="2"/>
    </font>
    <font>
      <sz val="11"/>
      <color indexed="62"/>
      <name val="Calibri"/>
      <family val="2"/>
    </font>
    <font>
      <sz val="11"/>
      <color indexed="52"/>
      <name val="Calibri"/>
      <family val="2"/>
    </font>
    <font>
      <sz val="11"/>
      <color indexed="60"/>
      <name val="Calibri"/>
      <family val="2"/>
    </font>
    <font>
      <sz val="10"/>
      <name val="Verdana"/>
      <family val="2"/>
    </font>
    <font>
      <b/>
      <sz val="11"/>
      <color indexed="63"/>
      <name val="Calibri"/>
      <family val="2"/>
    </font>
    <font>
      <sz val="10"/>
      <name val="Helv"/>
      <family val="2"/>
    </font>
    <font>
      <b/>
      <sz val="18"/>
      <color indexed="62"/>
      <name val="Cambria"/>
      <family val="2"/>
    </font>
    <font>
      <b/>
      <sz val="18"/>
      <color indexed="56"/>
      <name val="Cambria"/>
      <family val="1"/>
    </font>
    <font>
      <b/>
      <sz val="11"/>
      <color indexed="8"/>
      <name val="Calibri"/>
      <family val="2"/>
    </font>
    <font>
      <sz val="11"/>
      <color indexed="10"/>
      <name val="Calibri"/>
      <family val="2"/>
    </font>
    <font>
      <u/>
      <sz val="11"/>
      <color theme="10"/>
      <name val="Calibri"/>
      <family val="2"/>
      <scheme val="minor"/>
    </font>
    <font>
      <sz val="9"/>
      <color indexed="8"/>
      <name val="Calibri"/>
      <family val="2"/>
    </font>
  </fonts>
  <fills count="34">
    <fill>
      <patternFill patternType="none"/>
    </fill>
    <fill>
      <patternFill patternType="gray125"/>
    </fill>
    <fill>
      <patternFill patternType="solid">
        <fgColor rgb="FFC6EFCE"/>
      </patternFill>
    </fill>
    <fill>
      <patternFill patternType="solid">
        <fgColor rgb="FFF2F2F2"/>
      </patternFill>
    </fill>
    <fill>
      <patternFill patternType="solid">
        <fgColor indexed="43"/>
        <bgColor indexed="64"/>
      </patternFill>
    </fill>
    <fill>
      <patternFill patternType="solid">
        <fgColor indexed="44"/>
        <bgColor indexed="64"/>
      </patternFill>
    </fill>
    <fill>
      <patternFill patternType="solid">
        <fgColor rgb="FFFFFF99"/>
        <bgColor indexed="64"/>
      </patternFill>
    </fill>
    <fill>
      <patternFill patternType="solid">
        <fgColor indexed="9"/>
        <bgColor indexed="64"/>
      </patternFill>
    </fill>
    <fill>
      <patternFill patternType="solid">
        <fgColor theme="0"/>
        <bgColor indexed="64"/>
      </patternFill>
    </fill>
    <fill>
      <patternFill patternType="solid">
        <fgColor indexed="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s>
  <borders count="16">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dashed">
        <color rgb="FFBFBFBF"/>
      </bottom>
      <diagonal/>
    </border>
  </borders>
  <cellStyleXfs count="170">
    <xf numFmtId="0" fontId="0" fillId="0" borderId="0"/>
    <xf numFmtId="9" fontId="1"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6" fillId="0" borderId="0" applyNumberFormat="0" applyFill="0" applyBorder="0" applyAlignment="0" applyProtection="0">
      <alignment vertical="top"/>
      <protection locked="0"/>
    </xf>
    <xf numFmtId="0" fontId="10" fillId="3" borderId="1" applyNumberFormat="0" applyAlignment="0" applyProtection="0"/>
    <xf numFmtId="0" fontId="11" fillId="0" borderId="0" applyNumberFormat="0" applyFill="0" applyBorder="0" applyAlignment="0" applyProtection="0"/>
    <xf numFmtId="0" fontId="12" fillId="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9"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1"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17"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1" borderId="0" applyNumberFormat="0" applyBorder="0" applyAlignment="0" applyProtection="0"/>
    <xf numFmtId="0" fontId="14"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15" fillId="23" borderId="0" applyNumberFormat="0" applyBorder="0" applyAlignment="0" applyProtection="0"/>
    <xf numFmtId="0" fontId="15" fillId="11" borderId="0" applyNumberFormat="0" applyBorder="0" applyAlignment="0" applyProtection="0"/>
    <xf numFmtId="0" fontId="15" fillId="26" borderId="0" applyNumberFormat="0" applyBorder="0" applyAlignment="0" applyProtection="0"/>
    <xf numFmtId="0" fontId="15" fillId="23"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15" fillId="28"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5" fillId="25" borderId="0" applyNumberFormat="0" applyBorder="0" applyAlignment="0" applyProtection="0"/>
    <xf numFmtId="0" fontId="15" fillId="23" borderId="0" applyNumberFormat="0" applyBorder="0" applyAlignment="0" applyProtection="0"/>
    <xf numFmtId="0" fontId="15" fillId="32" borderId="0" applyNumberFormat="0" applyBorder="0" applyAlignment="0" applyProtection="0"/>
    <xf numFmtId="0" fontId="16" fillId="12" borderId="0" applyNumberFormat="0" applyBorder="0" applyAlignment="0" applyProtection="0"/>
    <xf numFmtId="0" fontId="17" fillId="12" borderId="0" applyNumberFormat="0" applyBorder="0" applyAlignment="0" applyProtection="0"/>
    <xf numFmtId="0" fontId="18" fillId="17" borderId="3" applyNumberFormat="0" applyAlignment="0" applyProtection="0"/>
    <xf numFmtId="0" fontId="18" fillId="9" borderId="3" applyNumberFormat="0" applyAlignment="0" applyProtection="0"/>
    <xf numFmtId="0" fontId="18" fillId="9" borderId="3" applyNumberFormat="0" applyAlignment="0" applyProtection="0"/>
    <xf numFmtId="0" fontId="18" fillId="9" borderId="3" applyNumberFormat="0" applyAlignment="0" applyProtection="0"/>
    <xf numFmtId="0" fontId="18" fillId="9" borderId="3" applyNumberFormat="0" applyAlignment="0" applyProtection="0"/>
    <xf numFmtId="0" fontId="18" fillId="9" borderId="3" applyNumberFormat="0" applyAlignment="0" applyProtection="0"/>
    <xf numFmtId="0" fontId="18" fillId="9" borderId="3" applyNumberFormat="0" applyAlignment="0" applyProtection="0"/>
    <xf numFmtId="0" fontId="18" fillId="17" borderId="3" applyNumberFormat="0" applyAlignment="0" applyProtection="0"/>
    <xf numFmtId="0" fontId="18" fillId="17" borderId="3" applyNumberFormat="0" applyAlignment="0" applyProtection="0"/>
    <xf numFmtId="0" fontId="18" fillId="17" borderId="3" applyNumberFormat="0" applyAlignment="0" applyProtection="0"/>
    <xf numFmtId="0" fontId="18" fillId="17" borderId="3" applyNumberFormat="0" applyAlignment="0" applyProtection="0"/>
    <xf numFmtId="0" fontId="18" fillId="17" borderId="3" applyNumberFormat="0" applyAlignment="0" applyProtection="0"/>
    <xf numFmtId="0" fontId="18" fillId="17" borderId="3" applyNumberFormat="0" applyAlignment="0" applyProtection="0"/>
    <xf numFmtId="0" fontId="18" fillId="17" borderId="3" applyNumberFormat="0" applyAlignment="0" applyProtection="0"/>
    <xf numFmtId="0" fontId="18" fillId="17" borderId="3" applyNumberFormat="0" applyAlignment="0" applyProtection="0"/>
    <xf numFmtId="0" fontId="18" fillId="17" borderId="3" applyNumberFormat="0" applyAlignment="0" applyProtection="0"/>
    <xf numFmtId="0" fontId="18" fillId="17" borderId="3" applyNumberFormat="0" applyAlignment="0" applyProtection="0"/>
    <xf numFmtId="0" fontId="19" fillId="33" borderId="4" applyNumberFormat="0" applyAlignment="0" applyProtection="0"/>
    <xf numFmtId="43" fontId="20"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0" fontId="21" fillId="1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2" fillId="0" borderId="5" applyNumberFormat="0" applyFill="0" applyAlignment="0" applyProtection="0"/>
    <xf numFmtId="0" fontId="24"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9" fillId="11" borderId="3" applyNumberFormat="0" applyAlignment="0" applyProtection="0"/>
    <xf numFmtId="0" fontId="29" fillId="11" borderId="3" applyNumberFormat="0" applyAlignment="0" applyProtection="0"/>
    <xf numFmtId="0" fontId="29" fillId="11" borderId="3" applyNumberFormat="0" applyAlignment="0" applyProtection="0"/>
    <xf numFmtId="0" fontId="29" fillId="11" borderId="3" applyNumberFormat="0" applyAlignment="0" applyProtection="0"/>
    <xf numFmtId="0" fontId="29" fillId="11" borderId="3" applyNumberFormat="0" applyAlignment="0" applyProtection="0"/>
    <xf numFmtId="0" fontId="29" fillId="11" borderId="3" applyNumberFormat="0" applyAlignment="0" applyProtection="0"/>
    <xf numFmtId="0" fontId="29" fillId="11" borderId="3" applyNumberFormat="0" applyAlignment="0" applyProtection="0"/>
    <xf numFmtId="0" fontId="29" fillId="11" borderId="3" applyNumberFormat="0" applyAlignment="0" applyProtection="0"/>
    <xf numFmtId="0" fontId="29" fillId="11" borderId="3" applyNumberFormat="0" applyAlignment="0" applyProtection="0"/>
    <xf numFmtId="0" fontId="29" fillId="11" borderId="3" applyNumberFormat="0" applyAlignment="0" applyProtection="0"/>
    <xf numFmtId="0" fontId="29" fillId="11" borderId="3" applyNumberFormat="0" applyAlignment="0" applyProtection="0"/>
    <xf numFmtId="0" fontId="30" fillId="0" borderId="9" applyNumberFormat="0" applyFill="0" applyAlignment="0" applyProtection="0"/>
    <xf numFmtId="0" fontId="31" fillId="20" borderId="0" applyNumberFormat="0" applyBorder="0" applyAlignment="0" applyProtection="0"/>
    <xf numFmtId="0" fontId="3" fillId="0" borderId="0"/>
    <xf numFmtId="0" fontId="3" fillId="0" borderId="0"/>
    <xf numFmtId="0" fontId="1" fillId="0" borderId="0"/>
    <xf numFmtId="0" fontId="3" fillId="0" borderId="0"/>
    <xf numFmtId="0" fontId="32" fillId="0" borderId="0"/>
    <xf numFmtId="0" fontId="3" fillId="0" borderId="0"/>
    <xf numFmtId="0" fontId="13" fillId="0" borderId="0"/>
    <xf numFmtId="0" fontId="1" fillId="0" borderId="0"/>
    <xf numFmtId="0" fontId="13" fillId="0" borderId="0"/>
    <xf numFmtId="0" fontId="3" fillId="0" borderId="10"/>
    <xf numFmtId="0" fontId="3" fillId="13" borderId="11" applyNumberFormat="0" applyFont="0" applyAlignment="0" applyProtection="0"/>
    <xf numFmtId="0" fontId="14" fillId="13" borderId="11" applyNumberFormat="0" applyFont="0" applyAlignment="0" applyProtection="0"/>
    <xf numFmtId="0" fontId="14" fillId="13" borderId="11" applyNumberFormat="0" applyFont="0" applyAlignment="0" applyProtection="0"/>
    <xf numFmtId="0" fontId="14" fillId="13" borderId="11" applyNumberFormat="0" applyFont="0" applyAlignment="0" applyProtection="0"/>
    <xf numFmtId="0" fontId="14" fillId="13" borderId="11" applyNumberFormat="0" applyFont="0" applyAlignment="0" applyProtection="0"/>
    <xf numFmtId="0" fontId="14" fillId="13" borderId="11" applyNumberFormat="0" applyFont="0" applyAlignment="0" applyProtection="0"/>
    <xf numFmtId="0" fontId="14" fillId="13" borderId="11" applyNumberFormat="0" applyFont="0" applyAlignment="0" applyProtection="0"/>
    <xf numFmtId="0" fontId="3" fillId="13" borderId="11" applyNumberFormat="0" applyFont="0" applyAlignment="0" applyProtection="0"/>
    <xf numFmtId="0" fontId="3" fillId="13" borderId="11" applyNumberFormat="0" applyFont="0" applyAlignment="0" applyProtection="0"/>
    <xf numFmtId="0" fontId="3" fillId="13" borderId="11" applyNumberFormat="0" applyFont="0" applyAlignment="0" applyProtection="0"/>
    <xf numFmtId="0" fontId="3" fillId="13" borderId="11" applyNumberFormat="0" applyFont="0" applyAlignment="0" applyProtection="0"/>
    <xf numFmtId="0" fontId="3" fillId="13" borderId="11" applyNumberFormat="0" applyFont="0" applyAlignment="0" applyProtection="0"/>
    <xf numFmtId="0" fontId="3" fillId="13" borderId="11" applyNumberFormat="0" applyFont="0" applyAlignment="0" applyProtection="0"/>
    <xf numFmtId="0" fontId="3" fillId="13" borderId="11" applyNumberFormat="0" applyFont="0" applyAlignment="0" applyProtection="0"/>
    <xf numFmtId="0" fontId="3" fillId="13" borderId="11" applyNumberFormat="0" applyFont="0" applyAlignment="0" applyProtection="0"/>
    <xf numFmtId="0" fontId="3" fillId="13" borderId="11" applyNumberFormat="0" applyFont="0" applyAlignment="0" applyProtection="0"/>
    <xf numFmtId="0" fontId="3" fillId="13" borderId="11" applyNumberFormat="0" applyFont="0" applyAlignment="0" applyProtection="0"/>
    <xf numFmtId="0" fontId="33" fillId="17" borderId="12" applyNumberFormat="0" applyAlignment="0" applyProtection="0"/>
    <xf numFmtId="0" fontId="33" fillId="9" borderId="12" applyNumberFormat="0" applyAlignment="0" applyProtection="0"/>
    <xf numFmtId="0" fontId="33" fillId="9" borderId="12" applyNumberFormat="0" applyAlignment="0" applyProtection="0"/>
    <xf numFmtId="0" fontId="33" fillId="9" borderId="12" applyNumberFormat="0" applyAlignment="0" applyProtection="0"/>
    <xf numFmtId="0" fontId="33" fillId="9" borderId="12" applyNumberFormat="0" applyAlignment="0" applyProtection="0"/>
    <xf numFmtId="0" fontId="33" fillId="9" borderId="12" applyNumberFormat="0" applyAlignment="0" applyProtection="0"/>
    <xf numFmtId="0" fontId="33" fillId="9" borderId="12" applyNumberFormat="0" applyAlignment="0" applyProtection="0"/>
    <xf numFmtId="0" fontId="33" fillId="17" borderId="12" applyNumberFormat="0" applyAlignment="0" applyProtection="0"/>
    <xf numFmtId="0" fontId="33" fillId="17" borderId="12" applyNumberFormat="0" applyAlignment="0" applyProtection="0"/>
    <xf numFmtId="0" fontId="33" fillId="17" borderId="12" applyNumberFormat="0" applyAlignment="0" applyProtection="0"/>
    <xf numFmtId="0" fontId="33" fillId="17" borderId="12" applyNumberFormat="0" applyAlignment="0" applyProtection="0"/>
    <xf numFmtId="0" fontId="33" fillId="17" borderId="12" applyNumberFormat="0" applyAlignment="0" applyProtection="0"/>
    <xf numFmtId="0" fontId="33" fillId="17" borderId="12" applyNumberFormat="0" applyAlignment="0" applyProtection="0"/>
    <xf numFmtId="0" fontId="33" fillId="17" borderId="12" applyNumberFormat="0" applyAlignment="0" applyProtection="0"/>
    <xf numFmtId="0" fontId="33" fillId="17" borderId="12" applyNumberFormat="0" applyAlignment="0" applyProtection="0"/>
    <xf numFmtId="0" fontId="33" fillId="17" borderId="12" applyNumberFormat="0" applyAlignment="0" applyProtection="0"/>
    <xf numFmtId="0" fontId="33" fillId="17" borderId="12" applyNumberFormat="0" applyAlignment="0" applyProtection="0"/>
    <xf numFmtId="9" fontId="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 fillId="0" borderId="0" applyFont="0" applyFill="0" applyBorder="0" applyAlignment="0" applyProtection="0"/>
    <xf numFmtId="168" fontId="34" fillId="0" borderId="0"/>
    <xf numFmtId="11" fontId="34" fillId="0" borderId="0" applyFon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13" applyNumberFormat="0" applyFill="0" applyAlignment="0" applyProtection="0"/>
    <xf numFmtId="0" fontId="37" fillId="0" borderId="14" applyNumberFormat="0" applyFill="0" applyAlignment="0" applyProtection="0"/>
    <xf numFmtId="0" fontId="37" fillId="0" borderId="14" applyNumberFormat="0" applyFill="0" applyAlignment="0" applyProtection="0"/>
    <xf numFmtId="0" fontId="37" fillId="0" borderId="14" applyNumberFormat="0" applyFill="0" applyAlignment="0" applyProtection="0"/>
    <xf numFmtId="0" fontId="37" fillId="0" borderId="14" applyNumberFormat="0" applyFill="0" applyAlignment="0" applyProtection="0"/>
    <xf numFmtId="0" fontId="37" fillId="0" borderId="14" applyNumberFormat="0" applyFill="0" applyAlignment="0" applyProtection="0"/>
    <xf numFmtId="0" fontId="37" fillId="0" borderId="14"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5" applyNumberFormat="0" applyFont="0" applyProtection="0">
      <alignment wrapText="1"/>
    </xf>
  </cellStyleXfs>
  <cellXfs count="50">
    <xf numFmtId="0" fontId="0" fillId="0" borderId="0" xfId="0"/>
    <xf numFmtId="0" fontId="3" fillId="0" borderId="0" xfId="0" applyFont="1" applyFill="1"/>
    <xf numFmtId="166" fontId="0" fillId="4" borderId="0" xfId="0" applyNumberFormat="1" applyFill="1" applyBorder="1" applyProtection="1">
      <protection locked="0"/>
    </xf>
    <xf numFmtId="0" fontId="3" fillId="4" borderId="0" xfId="0" applyFont="1" applyFill="1" applyBorder="1" applyAlignment="1" applyProtection="1">
      <alignment horizontal="right"/>
      <protection locked="0"/>
    </xf>
    <xf numFmtId="0" fontId="0" fillId="4" borderId="0" xfId="0" applyFill="1" applyBorder="1" applyAlignment="1" applyProtection="1">
      <alignment horizontal="right"/>
      <protection locked="0"/>
    </xf>
    <xf numFmtId="0" fontId="0" fillId="0" borderId="2" xfId="0" applyFill="1" applyBorder="1"/>
    <xf numFmtId="0" fontId="0" fillId="4" borderId="0" xfId="0" applyFill="1" applyBorder="1" applyProtection="1">
      <protection locked="0"/>
    </xf>
    <xf numFmtId="166" fontId="3" fillId="5" borderId="0" xfId="0" applyNumberFormat="1" applyFont="1" applyFill="1" applyBorder="1"/>
    <xf numFmtId="0" fontId="3" fillId="0" borderId="0" xfId="0" applyFont="1" applyFill="1" applyBorder="1"/>
    <xf numFmtId="0" fontId="0" fillId="6" borderId="0" xfId="0" applyFill="1"/>
    <xf numFmtId="2" fontId="0" fillId="4" borderId="0" xfId="0" applyNumberFormat="1" applyFill="1" applyBorder="1" applyProtection="1">
      <protection locked="0"/>
    </xf>
    <xf numFmtId="0" fontId="3" fillId="0" borderId="0" xfId="0" applyFont="1"/>
    <xf numFmtId="10" fontId="3" fillId="6" borderId="0" xfId="1" applyNumberFormat="1" applyFont="1" applyFill="1"/>
    <xf numFmtId="2" fontId="0" fillId="7" borderId="0" xfId="0" applyNumberFormat="1" applyFill="1" applyBorder="1"/>
    <xf numFmtId="0" fontId="0" fillId="0" borderId="0" xfId="0"/>
    <xf numFmtId="0" fontId="0" fillId="8" borderId="0" xfId="0" applyFill="1"/>
    <xf numFmtId="166" fontId="0" fillId="4" borderId="0" xfId="0" applyNumberFormat="1" applyFill="1" applyBorder="1" applyProtection="1">
      <protection locked="0"/>
    </xf>
    <xf numFmtId="0" fontId="0" fillId="4" borderId="0" xfId="0" applyFill="1" applyBorder="1" applyAlignment="1" applyProtection="1">
      <alignment horizontal="right"/>
      <protection locked="0"/>
    </xf>
    <xf numFmtId="0" fontId="0" fillId="4" borderId="0" xfId="0" applyFill="1" applyBorder="1" applyProtection="1">
      <protection locked="0"/>
    </xf>
    <xf numFmtId="166" fontId="3" fillId="5" borderId="0" xfId="0" applyNumberFormat="1" applyFont="1" applyFill="1" applyBorder="1"/>
    <xf numFmtId="2" fontId="0" fillId="4" borderId="0" xfId="0" applyNumberFormat="1" applyFill="1" applyBorder="1" applyProtection="1">
      <protection locked="0"/>
    </xf>
    <xf numFmtId="2" fontId="0" fillId="7" borderId="0" xfId="0" applyNumberFormat="1" applyFill="1" applyBorder="1"/>
    <xf numFmtId="0" fontId="2" fillId="8" borderId="0" xfId="0" applyFont="1" applyFill="1"/>
    <xf numFmtId="0" fontId="0" fillId="8" borderId="0" xfId="0" applyFill="1" applyBorder="1"/>
    <xf numFmtId="0" fontId="2" fillId="8" borderId="0" xfId="0" applyFont="1" applyFill="1" applyBorder="1"/>
    <xf numFmtId="0" fontId="3" fillId="8" borderId="0" xfId="0" applyFont="1" applyFill="1"/>
    <xf numFmtId="0" fontId="0" fillId="8" borderId="2" xfId="0" applyFill="1" applyBorder="1" applyAlignment="1" applyProtection="1">
      <protection locked="0"/>
    </xf>
    <xf numFmtId="0" fontId="3" fillId="8" borderId="0" xfId="0" quotePrefix="1" applyFont="1" applyFill="1" applyBorder="1"/>
    <xf numFmtId="166" fontId="0" fillId="8" borderId="0" xfId="0" applyNumberFormat="1" applyFill="1" applyBorder="1" applyProtection="1">
      <protection locked="0"/>
    </xf>
    <xf numFmtId="0" fontId="4" fillId="8" borderId="0" xfId="0" quotePrefix="1" applyFont="1" applyFill="1"/>
    <xf numFmtId="0" fontId="5" fillId="8" borderId="0" xfId="0" applyFont="1" applyFill="1"/>
    <xf numFmtId="166" fontId="3" fillId="8" borderId="0" xfId="0" applyNumberFormat="1" applyFont="1" applyFill="1" applyBorder="1"/>
    <xf numFmtId="167" fontId="0" fillId="8" borderId="0" xfId="0" applyNumberFormat="1" applyFill="1" applyBorder="1"/>
    <xf numFmtId="0" fontId="3" fillId="8" borderId="0" xfId="0" applyFont="1" applyFill="1" applyBorder="1"/>
    <xf numFmtId="166" fontId="0" fillId="8" borderId="0" xfId="0" applyNumberFormat="1" applyFill="1" applyBorder="1"/>
    <xf numFmtId="0" fontId="0" fillId="8" borderId="2" xfId="0" applyFill="1" applyBorder="1"/>
    <xf numFmtId="166" fontId="0" fillId="8" borderId="0" xfId="0" applyNumberFormat="1" applyFill="1"/>
    <xf numFmtId="2" fontId="0" fillId="8" borderId="0" xfId="0" applyNumberFormat="1" applyFill="1" applyBorder="1"/>
    <xf numFmtId="10" fontId="3" fillId="8" borderId="0" xfId="3" applyNumberFormat="1" applyFont="1" applyFill="1"/>
    <xf numFmtId="0" fontId="0" fillId="8" borderId="0" xfId="0" quotePrefix="1" applyFill="1"/>
    <xf numFmtId="0" fontId="8" fillId="8" borderId="0" xfId="2" applyFont="1" applyFill="1" applyAlignment="1">
      <alignment horizontal="left" vertical="top" wrapText="1"/>
    </xf>
    <xf numFmtId="0" fontId="0" fillId="8" borderId="0" xfId="0" applyFill="1"/>
    <xf numFmtId="0" fontId="3" fillId="8" borderId="0" xfId="2" applyFill="1"/>
    <xf numFmtId="0" fontId="3" fillId="8" borderId="0" xfId="2" applyFont="1" applyFill="1" applyProtection="1"/>
    <xf numFmtId="0" fontId="3" fillId="8" borderId="0" xfId="6" applyFont="1" applyFill="1" applyAlignment="1" applyProtection="1">
      <alignment horizontal="left"/>
    </xf>
    <xf numFmtId="14" fontId="3" fillId="8" borderId="0" xfId="2" applyNumberFormat="1" applyFont="1" applyFill="1" applyAlignment="1" applyProtection="1">
      <alignment horizontal="left"/>
    </xf>
    <xf numFmtId="14" fontId="3" fillId="8" borderId="0" xfId="2" applyNumberFormat="1" applyFont="1" applyFill="1" applyProtection="1"/>
    <xf numFmtId="0" fontId="7" fillId="8" borderId="0" xfId="2" applyFont="1" applyFill="1"/>
    <xf numFmtId="0" fontId="9" fillId="8" borderId="0" xfId="2" applyFont="1" applyFill="1" applyAlignment="1">
      <alignment horizontal="left" wrapText="1"/>
    </xf>
    <xf numFmtId="0" fontId="8" fillId="8" borderId="0" xfId="2" applyFont="1" applyFill="1" applyAlignment="1">
      <alignment horizontal="left" vertical="top" wrapText="1"/>
    </xf>
  </cellXfs>
  <cellStyles count="170">
    <cellStyle name="20% - Accent1 2" xfId="10"/>
    <cellStyle name="20% - Accent1 3" xfId="11"/>
    <cellStyle name="20% - Accent2 2" xfId="12"/>
    <cellStyle name="20% - Accent2 3" xfId="13"/>
    <cellStyle name="20% - Accent3 2" xfId="14"/>
    <cellStyle name="20% - Accent3 3" xfId="15"/>
    <cellStyle name="20% - Accent4 2" xfId="16"/>
    <cellStyle name="20% - Accent4 3" xfId="17"/>
    <cellStyle name="20% - Accent5 2" xfId="18"/>
    <cellStyle name="20% - Accent6 2" xfId="19"/>
    <cellStyle name="40% - Accent1 2" xfId="20"/>
    <cellStyle name="40% - Accent1 3" xfId="21"/>
    <cellStyle name="40% - Accent2 2" xfId="22"/>
    <cellStyle name="40% - Accent3 2" xfId="23"/>
    <cellStyle name="40% - Accent3 3" xfId="24"/>
    <cellStyle name="40% - Accent4 2" xfId="25"/>
    <cellStyle name="40% - Accent4 3" xfId="26"/>
    <cellStyle name="40% - Accent5 2" xfId="27"/>
    <cellStyle name="40% - Accent6 2" xfId="28"/>
    <cellStyle name="40% - Accent6 3" xfId="29"/>
    <cellStyle name="60% - Accent1 2" xfId="30"/>
    <cellStyle name="60% - Accent1 3" xfId="31"/>
    <cellStyle name="60% - Accent2 2" xfId="32"/>
    <cellStyle name="60% - Accent3 2" xfId="33"/>
    <cellStyle name="60% - Accent3 3" xfId="34"/>
    <cellStyle name="60% - Accent4 2" xfId="35"/>
    <cellStyle name="60% - Accent4 3" xfId="36"/>
    <cellStyle name="60% - Accent5 2" xfId="37"/>
    <cellStyle name="60% - Accent6 2" xfId="38"/>
    <cellStyle name="60% - Accent6 3" xfId="39"/>
    <cellStyle name="Accent1 2" xfId="40"/>
    <cellStyle name="Accent1 3" xfId="41"/>
    <cellStyle name="Accent2 2" xfId="42"/>
    <cellStyle name="Accent2 3" xfId="43"/>
    <cellStyle name="Accent3 2" xfId="44"/>
    <cellStyle name="Accent3 3" xfId="45"/>
    <cellStyle name="Accent4 2" xfId="46"/>
    <cellStyle name="Accent4 3" xfId="47"/>
    <cellStyle name="Accent5 2" xfId="48"/>
    <cellStyle name="Accent6 2" xfId="49"/>
    <cellStyle name="Bad 2" xfId="50"/>
    <cellStyle name="Bad 3" xfId="51"/>
    <cellStyle name="Body: normal cell" xfId="169"/>
    <cellStyle name="Calculation 2" xfId="52"/>
    <cellStyle name="Calculation 2 2" xfId="53"/>
    <cellStyle name="Calculation 2 2 2" xfId="54"/>
    <cellStyle name="Calculation 2 3" xfId="55"/>
    <cellStyle name="Calculation 2 3 2" xfId="56"/>
    <cellStyle name="Calculation 2 4" xfId="57"/>
    <cellStyle name="Calculation 2 4 2" xfId="58"/>
    <cellStyle name="Calculation 2 5" xfId="59"/>
    <cellStyle name="Calculation 3" xfId="60"/>
    <cellStyle name="Calculation 3 2" xfId="61"/>
    <cellStyle name="Calculation 4" xfId="62"/>
    <cellStyle name="Calculation 4 2" xfId="63"/>
    <cellStyle name="Calculation 5" xfId="64"/>
    <cellStyle name="Calculation 5 2" xfId="65"/>
    <cellStyle name="Calculation 6" xfId="66"/>
    <cellStyle name="Calculation 6 2" xfId="67"/>
    <cellStyle name="Calculation 7" xfId="68"/>
    <cellStyle name="Check Cell 2" xfId="69"/>
    <cellStyle name="Comma 2" xfId="4"/>
    <cellStyle name="Comma 3" xfId="70"/>
    <cellStyle name="Comma 4" xfId="71"/>
    <cellStyle name="Comma 5" xfId="72"/>
    <cellStyle name="Currency 2" xfId="5"/>
    <cellStyle name="Explanatory Text 2" xfId="8"/>
    <cellStyle name="Good 2" xfId="73"/>
    <cellStyle name="Good 3" xfId="9"/>
    <cellStyle name="Heading 1 2" xfId="74"/>
    <cellStyle name="Heading 1 2 2" xfId="75"/>
    <cellStyle name="Heading 1 2 2 2" xfId="76"/>
    <cellStyle name="Heading 1 2 3" xfId="77"/>
    <cellStyle name="Heading 2 2" xfId="78"/>
    <cellStyle name="Heading 2 2 2" xfId="79"/>
    <cellStyle name="Heading 2 2 2 2" xfId="80"/>
    <cellStyle name="Heading 2 2 3" xfId="81"/>
    <cellStyle name="Heading 2 3" xfId="82"/>
    <cellStyle name="Heading 3 2" xfId="83"/>
    <cellStyle name="Heading 4 2" xfId="84"/>
    <cellStyle name="Hyperlink" xfId="6" builtinId="8"/>
    <cellStyle name="Hyperlink 2" xfId="85"/>
    <cellStyle name="Hyperlink 3" xfId="86"/>
    <cellStyle name="Hyperlink 4" xfId="168"/>
    <cellStyle name="Input 2" xfId="87"/>
    <cellStyle name="Input 2 2" xfId="88"/>
    <cellStyle name="Input 3" xfId="89"/>
    <cellStyle name="Input 3 2" xfId="90"/>
    <cellStyle name="Input 4" xfId="91"/>
    <cellStyle name="Input 4 2" xfId="92"/>
    <cellStyle name="Input 5" xfId="93"/>
    <cellStyle name="Input 5 2" xfId="94"/>
    <cellStyle name="Input 6" xfId="95"/>
    <cellStyle name="Input 6 2" xfId="96"/>
    <cellStyle name="Input 7" xfId="97"/>
    <cellStyle name="Linked Cell 2" xfId="98"/>
    <cellStyle name="Neutral 2" xfId="99"/>
    <cellStyle name="Normal" xfId="0" builtinId="0"/>
    <cellStyle name="Normal 2" xfId="2"/>
    <cellStyle name="Normal 2 2" xfId="101"/>
    <cellStyle name="Normal 2 3" xfId="102"/>
    <cellStyle name="Normal 2 4" xfId="103"/>
    <cellStyle name="Normal 2 5" xfId="100"/>
    <cellStyle name="Normal 3" xfId="104"/>
    <cellStyle name="Normal 4" xfId="105"/>
    <cellStyle name="Normal 5" xfId="106"/>
    <cellStyle name="Normal 6" xfId="107"/>
    <cellStyle name="Normal 7" xfId="108"/>
    <cellStyle name="Normal 8" xfId="109"/>
    <cellStyle name="Note 2" xfId="110"/>
    <cellStyle name="Note 2 2" xfId="111"/>
    <cellStyle name="Note 2 2 2" xfId="112"/>
    <cellStyle name="Note 2 3" xfId="113"/>
    <cellStyle name="Note 2 3 2" xfId="114"/>
    <cellStyle name="Note 2 4" xfId="115"/>
    <cellStyle name="Note 2 4 2" xfId="116"/>
    <cellStyle name="Note 2 5" xfId="117"/>
    <cellStyle name="Note 3" xfId="118"/>
    <cellStyle name="Note 3 2" xfId="119"/>
    <cellStyle name="Note 4" xfId="120"/>
    <cellStyle name="Note 4 2" xfId="121"/>
    <cellStyle name="Note 5" xfId="122"/>
    <cellStyle name="Note 5 2" xfId="123"/>
    <cellStyle name="Note 6" xfId="124"/>
    <cellStyle name="Note 6 2" xfId="125"/>
    <cellStyle name="Note 7" xfId="126"/>
    <cellStyle name="Output 2" xfId="127"/>
    <cellStyle name="Output 2 2" xfId="128"/>
    <cellStyle name="Output 2 2 2" xfId="129"/>
    <cellStyle name="Output 2 3" xfId="130"/>
    <cellStyle name="Output 2 3 2" xfId="131"/>
    <cellStyle name="Output 2 4" xfId="132"/>
    <cellStyle name="Output 2 4 2" xfId="133"/>
    <cellStyle name="Output 2 5" xfId="134"/>
    <cellStyle name="Output 3" xfId="135"/>
    <cellStyle name="Output 3 2" xfId="136"/>
    <cellStyle name="Output 4" xfId="137"/>
    <cellStyle name="Output 4 2" xfId="138"/>
    <cellStyle name="Output 5" xfId="139"/>
    <cellStyle name="Output 5 2" xfId="140"/>
    <cellStyle name="Output 6" xfId="141"/>
    <cellStyle name="Output 6 2" xfId="142"/>
    <cellStyle name="Output 7" xfId="143"/>
    <cellStyle name="Output 8" xfId="7"/>
    <cellStyle name="Percent" xfId="1" builtinId="5"/>
    <cellStyle name="Percent 2" xfId="3"/>
    <cellStyle name="Percent 2 2" xfId="144"/>
    <cellStyle name="Percent 3" xfId="145"/>
    <cellStyle name="Percent 4" xfId="146"/>
    <cellStyle name="Percent 5" xfId="147"/>
    <cellStyle name="Plain" xfId="148"/>
    <cellStyle name="Scientific" xfId="149"/>
    <cellStyle name="Title 2" xfId="150"/>
    <cellStyle name="Title 3" xfId="151"/>
    <cellStyle name="Total 2" xfId="152"/>
    <cellStyle name="Total 2 2" xfId="153"/>
    <cellStyle name="Total 2 2 2" xfId="154"/>
    <cellStyle name="Total 2 3" xfId="155"/>
    <cellStyle name="Total 2 3 2" xfId="156"/>
    <cellStyle name="Total 2 4" xfId="157"/>
    <cellStyle name="Total 2 4 2" xfId="158"/>
    <cellStyle name="Total 2 5" xfId="159"/>
    <cellStyle name="Total 3" xfId="160"/>
    <cellStyle name="Total 3 2" xfId="161"/>
    <cellStyle name="Total 4" xfId="162"/>
    <cellStyle name="Total 4 2" xfId="163"/>
    <cellStyle name="Total 5" xfId="164"/>
    <cellStyle name="Total 5 2" xfId="165"/>
    <cellStyle name="Total 6" xfId="166"/>
    <cellStyle name="Warning Text 2" xfId="167"/>
  </cellStyles>
  <dxfs count="38">
    <dxf>
      <font>
        <b/>
        <i val="0"/>
      </font>
      <fill>
        <patternFill>
          <bgColor rgb="FFD7D7D7"/>
        </patternFill>
      </fill>
    </dxf>
    <dxf>
      <font>
        <b val="0"/>
        <i val="0"/>
      </font>
      <fill>
        <patternFill patternType="none">
          <bgColor indexed="65"/>
        </patternFill>
      </fill>
    </dxf>
    <dxf>
      <fill>
        <patternFill>
          <bgColor indexed="52"/>
        </patternFill>
      </fill>
    </dxf>
    <dxf>
      <numFmt numFmtId="164" formatCode="&quot;$&quot;#,##0.000"/>
    </dxf>
    <dxf>
      <fill>
        <patternFill>
          <bgColor indexed="52"/>
        </patternFill>
      </fill>
    </dxf>
    <dxf>
      <numFmt numFmtId="164" formatCode="&quot;$&quot;#,##0.000"/>
    </dxf>
    <dxf>
      <numFmt numFmtId="165" formatCode="#,##0.000"/>
    </dxf>
    <dxf>
      <numFmt numFmtId="165" formatCode="#,##0.000"/>
    </dxf>
    <dxf>
      <numFmt numFmtId="165" formatCode="#,##0.000"/>
    </dxf>
    <dxf>
      <fill>
        <patternFill>
          <bgColor indexed="52"/>
        </patternFill>
      </fill>
    </dxf>
    <dxf>
      <numFmt numFmtId="164" formatCode="&quot;$&quot;#,##0.000"/>
    </dxf>
    <dxf>
      <border>
        <left style="thin">
          <color indexed="64"/>
        </left>
        <right style="thin">
          <color indexed="64"/>
        </right>
        <top style="thin">
          <color indexed="64"/>
        </top>
        <bottom style="thin">
          <color indexed="64"/>
        </bottom>
      </border>
    </dxf>
    <dxf>
      <fill>
        <patternFill>
          <bgColor indexed="10"/>
        </patternFill>
      </fill>
    </dxf>
    <dxf>
      <border>
        <left style="thin">
          <color indexed="64"/>
        </left>
        <right style="thin">
          <color indexed="64"/>
        </right>
        <top style="thin">
          <color indexed="64"/>
        </top>
        <bottom style="thin">
          <color indexed="64"/>
        </bottom>
      </border>
    </dxf>
    <dxf>
      <fill>
        <patternFill>
          <bgColor indexed="52"/>
        </patternFill>
      </fill>
    </dxf>
    <dxf>
      <numFmt numFmtId="164" formatCode="&quot;$&quot;#,##0.000"/>
    </dxf>
    <dxf>
      <border>
        <left style="thin">
          <color indexed="64"/>
        </left>
        <right style="thin">
          <color indexed="64"/>
        </right>
        <top style="thin">
          <color indexed="64"/>
        </top>
        <bottom style="thin">
          <color indexed="64"/>
        </bottom>
      </border>
    </dxf>
    <dxf>
      <fill>
        <patternFill>
          <bgColor indexed="52"/>
        </patternFill>
      </fill>
    </dxf>
    <dxf>
      <numFmt numFmtId="164" formatCode="&quot;$&quot;#,##0.000"/>
    </dxf>
    <dxf>
      <numFmt numFmtId="165" formatCode="#,##0.000"/>
    </dxf>
    <dxf>
      <numFmt numFmtId="165" formatCode="#,##0.000"/>
    </dxf>
    <dxf>
      <numFmt numFmtId="165" formatCode="#,##0.000"/>
    </dxf>
    <dxf>
      <fill>
        <patternFill>
          <bgColor indexed="52"/>
        </patternFill>
      </fill>
    </dxf>
    <dxf>
      <numFmt numFmtId="164" formatCode="&quot;$&quot;#,##0.000"/>
    </dxf>
    <dxf>
      <fill>
        <patternFill>
          <bgColor indexed="10"/>
        </patternFill>
      </fill>
    </dxf>
    <dxf>
      <border>
        <left style="thin">
          <color indexed="64"/>
        </left>
        <right style="thin">
          <color indexed="64"/>
        </right>
        <top style="thin">
          <color indexed="64"/>
        </top>
        <bottom style="thin">
          <color indexed="64"/>
        </bottom>
      </border>
    </dxf>
    <dxf>
      <fill>
        <patternFill>
          <bgColor indexed="52"/>
        </patternFill>
      </fill>
    </dxf>
    <dxf>
      <numFmt numFmtId="164" formatCode="&quot;$&quot;#,##0.000"/>
    </dxf>
    <dxf>
      <border>
        <left style="thin">
          <color indexed="64"/>
        </left>
        <right style="thin">
          <color indexed="64"/>
        </right>
        <top style="thin">
          <color indexed="64"/>
        </top>
        <bottom style="thin">
          <color indexed="64"/>
        </bottom>
      </border>
    </dxf>
    <dxf>
      <fill>
        <patternFill>
          <bgColor indexed="52"/>
        </patternFill>
      </fill>
    </dxf>
    <dxf>
      <numFmt numFmtId="164" formatCode="&quot;$&quot;#,##0.000"/>
    </dxf>
    <dxf>
      <numFmt numFmtId="165" formatCode="#,##0.000"/>
    </dxf>
    <dxf>
      <numFmt numFmtId="165" formatCode="#,##0.000"/>
    </dxf>
    <dxf>
      <numFmt numFmtId="165" formatCode="#,##0.000"/>
    </dxf>
    <dxf>
      <fill>
        <patternFill>
          <bgColor indexed="52"/>
        </patternFill>
      </fill>
    </dxf>
    <dxf>
      <numFmt numFmtId="164" formatCode="&quot;$&quot;#,##0.000"/>
    </dxf>
    <dxf>
      <fill>
        <patternFill>
          <bgColor indexed="10"/>
        </patternFill>
      </fill>
    </dxf>
    <dxf>
      <border>
        <left style="thin">
          <color indexed="64"/>
        </left>
        <right style="thin">
          <color indexed="64"/>
        </right>
        <top style="thin">
          <color indexed="64"/>
        </top>
        <bottom style="thin">
          <color indexed="64"/>
        </bottom>
      </border>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7</xdr:col>
      <xdr:colOff>262376</xdr:colOff>
      <xdr:row>40</xdr:row>
      <xdr:rowOff>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020" y="8519160"/>
          <a:ext cx="4499096" cy="0"/>
        </a:xfrm>
        <a:prstGeom prst="rect">
          <a:avLst/>
        </a:prstGeom>
      </xdr:spPr>
    </xdr:pic>
    <xdr:clientData/>
  </xdr:twoCellAnchor>
  <xdr:twoCellAnchor editAs="oneCell">
    <xdr:from>
      <xdr:col>0</xdr:col>
      <xdr:colOff>0</xdr:colOff>
      <xdr:row>38</xdr:row>
      <xdr:rowOff>960120</xdr:rowOff>
    </xdr:from>
    <xdr:to>
      <xdr:col>6</xdr:col>
      <xdr:colOff>3296</xdr:colOff>
      <xdr:row>39</xdr:row>
      <xdr:rowOff>167640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909560"/>
          <a:ext cx="4499096" cy="5943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7</xdr:col>
      <xdr:colOff>262376</xdr:colOff>
      <xdr:row>40</xdr:row>
      <xdr:rowOff>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020" y="8519160"/>
          <a:ext cx="4499096" cy="0"/>
        </a:xfrm>
        <a:prstGeom prst="rect">
          <a:avLst/>
        </a:prstGeom>
      </xdr:spPr>
    </xdr:pic>
    <xdr:clientData/>
  </xdr:twoCellAnchor>
  <xdr:twoCellAnchor editAs="oneCell">
    <xdr:from>
      <xdr:col>0</xdr:col>
      <xdr:colOff>0</xdr:colOff>
      <xdr:row>38</xdr:row>
      <xdr:rowOff>960120</xdr:rowOff>
    </xdr:from>
    <xdr:to>
      <xdr:col>6</xdr:col>
      <xdr:colOff>3296</xdr:colOff>
      <xdr:row>39</xdr:row>
      <xdr:rowOff>144780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909560"/>
          <a:ext cx="4499096"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7</xdr:col>
      <xdr:colOff>262376</xdr:colOff>
      <xdr:row>40</xdr:row>
      <xdr:rowOff>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020" y="8519160"/>
          <a:ext cx="4499096" cy="0"/>
        </a:xfrm>
        <a:prstGeom prst="rect">
          <a:avLst/>
        </a:prstGeom>
      </xdr:spPr>
    </xdr:pic>
    <xdr:clientData/>
  </xdr:twoCellAnchor>
  <xdr:twoCellAnchor editAs="oneCell">
    <xdr:from>
      <xdr:col>0</xdr:col>
      <xdr:colOff>0</xdr:colOff>
      <xdr:row>38</xdr:row>
      <xdr:rowOff>960120</xdr:rowOff>
    </xdr:from>
    <xdr:to>
      <xdr:col>6</xdr:col>
      <xdr:colOff>3296</xdr:colOff>
      <xdr:row>39</xdr:row>
      <xdr:rowOff>68580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909560"/>
          <a:ext cx="4499096" cy="495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9"/>
  <sheetViews>
    <sheetView tabSelected="1" workbookViewId="0">
      <selection activeCell="M4" sqref="M4"/>
    </sheetView>
  </sheetViews>
  <sheetFormatPr defaultRowHeight="14.4" x14ac:dyDescent="0.3"/>
  <cols>
    <col min="1" max="1" width="13.44140625" style="15" customWidth="1"/>
    <col min="2" max="2" width="13.44140625" customWidth="1"/>
    <col min="3" max="18" width="9.6640625" customWidth="1"/>
    <col min="19" max="23" width="8.88671875" style="15"/>
    <col min="24" max="24" width="0" hidden="1" customWidth="1"/>
    <col min="25" max="25" width="9.109375" hidden="1" customWidth="1"/>
    <col min="26" max="26" width="19" hidden="1" customWidth="1"/>
    <col min="27" max="28" width="50.77734375" hidden="1" customWidth="1"/>
    <col min="29" max="29" width="32.109375" hidden="1" customWidth="1"/>
    <col min="30" max="30" width="6.44140625" hidden="1" customWidth="1"/>
    <col min="31" max="31" width="6.21875" hidden="1" customWidth="1"/>
    <col min="32" max="32" width="5" hidden="1" customWidth="1"/>
    <col min="33" max="33" width="8.21875" hidden="1" customWidth="1"/>
    <col min="34" max="34" width="8.88671875" hidden="1" customWidth="1"/>
    <col min="35" max="35" width="7.44140625" hidden="1" customWidth="1"/>
    <col min="36" max="36" width="9.21875" hidden="1" customWidth="1"/>
    <col min="37" max="37" width="6.6640625" hidden="1" customWidth="1"/>
    <col min="38" max="38" width="4.21875" hidden="1" customWidth="1"/>
    <col min="39" max="39" width="8.6640625" hidden="1" customWidth="1"/>
    <col min="40" max="40" width="4.6640625" hidden="1" customWidth="1"/>
    <col min="41" max="41" width="7.44140625" hidden="1" customWidth="1"/>
    <col min="42" max="42" width="7.77734375" hidden="1" customWidth="1"/>
    <col min="43" max="43" width="5" hidden="1" customWidth="1"/>
    <col min="44" max="44" width="6.77734375" hidden="1" customWidth="1"/>
    <col min="45" max="45" width="9.109375" hidden="1" customWidth="1"/>
    <col min="46" max="46" width="8.88671875" hidden="1" customWidth="1"/>
    <col min="47" max="47" width="0" hidden="1" customWidth="1"/>
  </cols>
  <sheetData>
    <row r="1" spans="1:44" s="15" customFormat="1" x14ac:dyDescent="0.3">
      <c r="A1" s="22" t="s">
        <v>0</v>
      </c>
      <c r="B1" s="22"/>
      <c r="C1" s="22"/>
      <c r="D1" s="22"/>
      <c r="H1" s="22"/>
      <c r="K1" s="24"/>
      <c r="R1" s="22"/>
    </row>
    <row r="2" spans="1:44" s="15" customFormat="1" x14ac:dyDescent="0.3">
      <c r="D2" s="22"/>
      <c r="E2" s="22"/>
      <c r="Z2" s="25"/>
      <c r="AA2" s="25"/>
      <c r="AB2" s="25"/>
    </row>
    <row r="3" spans="1:44" s="15" customFormat="1" x14ac:dyDescent="0.3">
      <c r="C3" s="24" t="s">
        <v>1</v>
      </c>
      <c r="D3" s="24"/>
      <c r="E3" s="24"/>
      <c r="F3" s="23"/>
      <c r="G3" s="26" t="s">
        <v>14</v>
      </c>
    </row>
    <row r="4" spans="1:44" s="15" customFormat="1" x14ac:dyDescent="0.3">
      <c r="C4" s="23" t="s">
        <v>3</v>
      </c>
      <c r="D4" s="27" t="str">
        <f>G3</f>
        <v>Corn</v>
      </c>
      <c r="E4" s="23" t="s">
        <v>4</v>
      </c>
      <c r="F4" s="23"/>
      <c r="G4" s="28">
        <v>4.2</v>
      </c>
      <c r="H4" s="29" t="str">
        <f>IF(Z8=1,"","&lt;= enter cash price if no futures market")</f>
        <v/>
      </c>
      <c r="I4" s="30"/>
      <c r="J4" s="30"/>
      <c r="K4" s="30"/>
      <c r="L4" s="30"/>
      <c r="AB4" s="25" t="s">
        <v>2</v>
      </c>
      <c r="AC4" s="15" t="str">
        <f>C8</f>
        <v>S. Wht</v>
      </c>
      <c r="AD4" s="15" t="str">
        <f>D8</f>
        <v>Durum</v>
      </c>
      <c r="AE4" s="15" t="str">
        <f>E8</f>
        <v>Barley</v>
      </c>
      <c r="AF4" s="15" t="str">
        <f>F8</f>
        <v>Corn</v>
      </c>
      <c r="AG4" s="15" t="str">
        <f>G8</f>
        <v>Soybean</v>
      </c>
      <c r="AH4" s="15" t="str">
        <f>H8</f>
        <v>Drybeans</v>
      </c>
      <c r="AI4" s="15" t="str">
        <f>I8</f>
        <v>Oil Snflr</v>
      </c>
      <c r="AJ4" s="15" t="str">
        <f>J8</f>
        <v>Conf Snflr</v>
      </c>
      <c r="AK4" s="15" t="str">
        <f>K8</f>
        <v>Canola</v>
      </c>
      <c r="AL4" s="15" t="str">
        <f>L8</f>
        <v>Flax</v>
      </c>
      <c r="AM4" s="15" t="str">
        <f>M8</f>
        <v>Field Pea</v>
      </c>
      <c r="AN4" s="15" t="str">
        <f>N8</f>
        <v>Oats</v>
      </c>
      <c r="AO4" s="15" t="str">
        <f>O8</f>
        <v>Mustard</v>
      </c>
      <c r="AP4" s="15" t="str">
        <f>P8</f>
        <v>Buckwht</v>
      </c>
      <c r="AQ4" s="15" t="str">
        <f>Q8</f>
        <v>Millet</v>
      </c>
      <c r="AR4" s="15" t="str">
        <f>R8</f>
        <v>W.Wht</v>
      </c>
    </row>
    <row r="5" spans="1:44" s="15" customFormat="1" x14ac:dyDescent="0.3">
      <c r="C5" s="23" t="s">
        <v>5</v>
      </c>
      <c r="D5" s="23"/>
      <c r="E5" s="23"/>
      <c r="F5" s="23"/>
      <c r="G5" s="28">
        <v>-0.8</v>
      </c>
      <c r="H5" s="29" t="str">
        <f>IF(G5&gt;0,"Basis is usually Negative",IF(Z8=1,"","&lt;= enter 0 basis if no futures market"))</f>
        <v/>
      </c>
      <c r="Z5" s="15" t="s">
        <v>6</v>
      </c>
      <c r="AB5" s="15">
        <v>0</v>
      </c>
      <c r="AC5" s="15">
        <v>1</v>
      </c>
      <c r="AD5" s="15">
        <v>0</v>
      </c>
      <c r="AE5" s="15">
        <v>0</v>
      </c>
      <c r="AF5" s="15">
        <v>1</v>
      </c>
      <c r="AG5" s="15">
        <v>1</v>
      </c>
      <c r="AH5" s="15">
        <v>0</v>
      </c>
      <c r="AI5" s="15">
        <v>0</v>
      </c>
      <c r="AJ5" s="15">
        <v>0</v>
      </c>
      <c r="AK5" s="15">
        <v>0</v>
      </c>
      <c r="AL5" s="15">
        <v>0</v>
      </c>
      <c r="AM5" s="15">
        <v>0</v>
      </c>
      <c r="AN5" s="15">
        <v>1</v>
      </c>
      <c r="AO5" s="15">
        <v>0</v>
      </c>
      <c r="AP5" s="15">
        <v>0</v>
      </c>
      <c r="AQ5" s="15">
        <v>0</v>
      </c>
      <c r="AR5" s="15">
        <v>1</v>
      </c>
    </row>
    <row r="6" spans="1:44" s="15" customFormat="1" x14ac:dyDescent="0.3">
      <c r="C6" s="23" t="s">
        <v>7</v>
      </c>
      <c r="D6" s="27" t="str">
        <f>G3</f>
        <v>Corn</v>
      </c>
      <c r="E6" s="23" t="s">
        <v>8</v>
      </c>
      <c r="F6" s="23"/>
      <c r="G6" s="31">
        <f>G4+G5</f>
        <v>3.4000000000000004</v>
      </c>
      <c r="Z6" s="15" t="s">
        <v>9</v>
      </c>
      <c r="AB6" s="15">
        <f>IF($G$3=B8,1,0)</f>
        <v>0</v>
      </c>
      <c r="AC6" s="15">
        <f>IF($G$3=C8,1,0)</f>
        <v>0</v>
      </c>
      <c r="AD6" s="15">
        <f>IF($G$3=D8,1,0)</f>
        <v>0</v>
      </c>
      <c r="AE6" s="15">
        <f>IF($G$3=E8,1,0)</f>
        <v>0</v>
      </c>
      <c r="AF6" s="15">
        <f>IF($G$3=F8,1,0)</f>
        <v>1</v>
      </c>
      <c r="AG6" s="15">
        <f>IF($G$3=G8,1,0)</f>
        <v>0</v>
      </c>
      <c r="AH6" s="15">
        <f>IF($G$3=H8,1,0)</f>
        <v>0</v>
      </c>
      <c r="AI6" s="15">
        <f>IF($G$3=I8,1,0)</f>
        <v>0</v>
      </c>
      <c r="AJ6" s="15">
        <f>IF($G$3=J8,1,0)</f>
        <v>0</v>
      </c>
      <c r="AK6" s="15">
        <f>IF($G$3=K8,1,0)</f>
        <v>0</v>
      </c>
      <c r="AL6" s="15">
        <f>IF($G$3=L8,1,0)</f>
        <v>0</v>
      </c>
      <c r="AM6" s="15">
        <f>IF($G$3=M8,1,0)</f>
        <v>0</v>
      </c>
      <c r="AN6" s="15">
        <f>IF($G$3=N8,1,0)</f>
        <v>0</v>
      </c>
      <c r="AO6" s="15">
        <f>IF($G$3=O8,1,0)</f>
        <v>0</v>
      </c>
      <c r="AP6" s="15">
        <f>IF($G$3=P8,1,0)</f>
        <v>0</v>
      </c>
      <c r="AQ6" s="15">
        <f>IF($G$3=Q8,1,0)</f>
        <v>0</v>
      </c>
      <c r="AR6" s="15">
        <f>IF($G$3=R8,1,0)</f>
        <v>0</v>
      </c>
    </row>
    <row r="7" spans="1:44" s="15" customFormat="1" x14ac:dyDescent="0.3">
      <c r="Z7" s="25" t="s">
        <v>10</v>
      </c>
      <c r="AB7" s="15">
        <f>IF(AB5+AB6=2,1,0)</f>
        <v>0</v>
      </c>
      <c r="AC7" s="15">
        <f>IF(AC5+AC6=2,1,0)</f>
        <v>0</v>
      </c>
      <c r="AD7" s="15">
        <f t="shared" ref="AD7:AR7" si="0">IF(AD5+AD6=2,1,0)</f>
        <v>0</v>
      </c>
      <c r="AE7" s="15">
        <f t="shared" si="0"/>
        <v>0</v>
      </c>
      <c r="AF7" s="15">
        <f t="shared" si="0"/>
        <v>1</v>
      </c>
      <c r="AG7" s="15">
        <f t="shared" si="0"/>
        <v>0</v>
      </c>
      <c r="AH7" s="15">
        <f t="shared" si="0"/>
        <v>0</v>
      </c>
      <c r="AI7" s="15">
        <f t="shared" si="0"/>
        <v>0</v>
      </c>
      <c r="AJ7" s="15">
        <f t="shared" si="0"/>
        <v>0</v>
      </c>
      <c r="AK7" s="15">
        <f t="shared" si="0"/>
        <v>0</v>
      </c>
      <c r="AL7" s="15">
        <f t="shared" si="0"/>
        <v>0</v>
      </c>
      <c r="AM7" s="15">
        <f t="shared" si="0"/>
        <v>0</v>
      </c>
      <c r="AN7" s="15">
        <f t="shared" si="0"/>
        <v>0</v>
      </c>
      <c r="AO7" s="15">
        <f t="shared" si="0"/>
        <v>0</v>
      </c>
      <c r="AP7" s="15">
        <f t="shared" si="0"/>
        <v>0</v>
      </c>
      <c r="AQ7" s="15">
        <f t="shared" si="0"/>
        <v>0</v>
      </c>
      <c r="AR7" s="15">
        <f t="shared" si="0"/>
        <v>0</v>
      </c>
    </row>
    <row r="8" spans="1:44" x14ac:dyDescent="0.3">
      <c r="A8" s="23"/>
      <c r="B8" s="3" t="s">
        <v>2</v>
      </c>
      <c r="C8" s="4" t="s">
        <v>11</v>
      </c>
      <c r="D8" s="4" t="s">
        <v>12</v>
      </c>
      <c r="E8" s="4" t="s">
        <v>13</v>
      </c>
      <c r="F8" s="4" t="s">
        <v>14</v>
      </c>
      <c r="G8" s="4" t="s">
        <v>15</v>
      </c>
      <c r="H8" s="4" t="s">
        <v>16</v>
      </c>
      <c r="I8" s="4" t="s">
        <v>17</v>
      </c>
      <c r="J8" s="4" t="s">
        <v>18</v>
      </c>
      <c r="K8" s="4" t="s">
        <v>19</v>
      </c>
      <c r="L8" s="4" t="s">
        <v>20</v>
      </c>
      <c r="M8" s="4" t="s">
        <v>21</v>
      </c>
      <c r="N8" s="4" t="s">
        <v>22</v>
      </c>
      <c r="O8" s="4" t="s">
        <v>23</v>
      </c>
      <c r="P8" s="4" t="s">
        <v>24</v>
      </c>
      <c r="Q8" s="4" t="s">
        <v>25</v>
      </c>
      <c r="R8" s="4" t="s">
        <v>26</v>
      </c>
      <c r="Z8" s="5">
        <f>SUM(AC7:AR7)</f>
        <v>1</v>
      </c>
      <c r="AA8" s="1" t="s">
        <v>27</v>
      </c>
    </row>
    <row r="9" spans="1:44" x14ac:dyDescent="0.3">
      <c r="A9" s="23" t="s">
        <v>28</v>
      </c>
      <c r="B9" s="6">
        <v>36</v>
      </c>
      <c r="C9" s="6">
        <v>54</v>
      </c>
      <c r="D9" s="6">
        <v>47</v>
      </c>
      <c r="E9" s="6">
        <v>69</v>
      </c>
      <c r="F9" s="6">
        <v>117</v>
      </c>
      <c r="G9" s="6">
        <v>32</v>
      </c>
      <c r="H9" s="6">
        <v>1560</v>
      </c>
      <c r="I9" s="6">
        <v>1440</v>
      </c>
      <c r="J9" s="6">
        <v>1050</v>
      </c>
      <c r="K9" s="6">
        <v>1930</v>
      </c>
      <c r="L9" s="6">
        <v>23</v>
      </c>
      <c r="M9" s="6">
        <v>36</v>
      </c>
      <c r="N9" s="6">
        <v>78</v>
      </c>
      <c r="O9" s="6">
        <v>900</v>
      </c>
      <c r="P9" s="6">
        <v>950</v>
      </c>
      <c r="Q9" s="6">
        <v>1600</v>
      </c>
      <c r="R9" s="6">
        <v>54</v>
      </c>
    </row>
    <row r="10" spans="1:44" x14ac:dyDescent="0.3">
      <c r="A10" s="23" t="s">
        <v>29</v>
      </c>
      <c r="B10" s="7">
        <f>IF($G$3=B8,$G$6,B11/B9)</f>
        <v>17.412657777777781</v>
      </c>
      <c r="C10" s="7">
        <f>IF($G$3=C8,$G$6,C11/C9)</f>
        <v>5.5365289814814824</v>
      </c>
      <c r="D10" s="7">
        <f t="shared" ref="D10:R10" si="1">IF($G$3=D8,$G$6,D11/D9)</f>
        <v>6.3657004255319167</v>
      </c>
      <c r="E10" s="7">
        <f t="shared" si="1"/>
        <v>3.9711868840579725</v>
      </c>
      <c r="F10" s="7">
        <f t="shared" si="1"/>
        <v>3.4000000000000004</v>
      </c>
      <c r="G10" s="7">
        <f t="shared" si="1"/>
        <v>8.9205148437500021</v>
      </c>
      <c r="H10" s="7">
        <f t="shared" si="1"/>
        <v>0.22520791025641032</v>
      </c>
      <c r="I10" s="7">
        <f t="shared" si="1"/>
        <v>0.19535656597222226</v>
      </c>
      <c r="J10" s="7">
        <f t="shared" si="1"/>
        <v>0.29550840952380958</v>
      </c>
      <c r="K10" s="7">
        <f t="shared" si="1"/>
        <v>0.17247440155440416</v>
      </c>
      <c r="L10" s="7">
        <f t="shared" si="1"/>
        <v>9.9294410869565244</v>
      </c>
      <c r="M10" s="7">
        <f t="shared" si="1"/>
        <v>7.3100584722222237</v>
      </c>
      <c r="N10" s="7">
        <f t="shared" si="1"/>
        <v>3.0521553846153857</v>
      </c>
      <c r="O10" s="7">
        <f t="shared" si="1"/>
        <v>0.26783591666666678</v>
      </c>
      <c r="P10" s="7">
        <f t="shared" si="1"/>
        <v>0.21588214736842112</v>
      </c>
      <c r="Q10" s="7">
        <f t="shared" si="1"/>
        <v>0.11539332187500005</v>
      </c>
      <c r="R10" s="7">
        <f t="shared" si="1"/>
        <v>5.27236777777778</v>
      </c>
      <c r="Z10" s="8" t="s">
        <v>30</v>
      </c>
      <c r="AA10" s="1"/>
      <c r="AB10" s="9">
        <v>0</v>
      </c>
      <c r="AC10" s="9">
        <v>0</v>
      </c>
      <c r="AD10" s="9">
        <v>0</v>
      </c>
      <c r="AE10" s="9">
        <v>0</v>
      </c>
      <c r="AF10" s="9">
        <v>0</v>
      </c>
      <c r="AG10" s="9">
        <v>0</v>
      </c>
      <c r="AH10" s="9">
        <v>1</v>
      </c>
      <c r="AI10" s="9">
        <v>1</v>
      </c>
      <c r="AJ10" s="9">
        <v>1</v>
      </c>
      <c r="AK10" s="9">
        <v>1</v>
      </c>
      <c r="AL10" s="9">
        <v>0</v>
      </c>
      <c r="AM10" s="9">
        <v>0</v>
      </c>
      <c r="AN10" s="9">
        <v>0</v>
      </c>
      <c r="AO10" s="9">
        <v>1</v>
      </c>
      <c r="AP10" s="9">
        <v>1</v>
      </c>
      <c r="AQ10" s="9">
        <v>1</v>
      </c>
      <c r="AR10" s="9">
        <v>0</v>
      </c>
    </row>
    <row r="11" spans="1:44" s="15" customFormat="1" x14ac:dyDescent="0.3">
      <c r="A11" s="23" t="s">
        <v>31</v>
      </c>
      <c r="B11" s="32">
        <f t="shared" ref="B11" si="2">IF($G$3=B8,B9*B10,$AC$17+B25)</f>
        <v>626.85568000000012</v>
      </c>
      <c r="C11" s="32">
        <f>IF($G$3=C8,C9*C10,$AC$17+C25)</f>
        <v>298.97256500000003</v>
      </c>
      <c r="D11" s="32">
        <f>IF($G$3=D8,D9*D10,$AC$17+D25)</f>
        <v>299.18792000000008</v>
      </c>
      <c r="E11" s="32">
        <f>IF($G$3=E8,E9*E10,$AC$17+E25)</f>
        <v>274.0118950000001</v>
      </c>
      <c r="F11" s="32">
        <f>IF($G$3=F8,F9*F10,$AC$17+F25)</f>
        <v>397.80000000000007</v>
      </c>
      <c r="G11" s="32">
        <f>IF($G$3=G8,G9*G10,$AC$17+G25)</f>
        <v>285.45647500000007</v>
      </c>
      <c r="H11" s="32">
        <f>IF($G$3=H8,H9*H10,$AC$17+H25)</f>
        <v>351.32434000000012</v>
      </c>
      <c r="I11" s="32">
        <f>IF($G$3=I8,I9*I10,$AC$17+I25)</f>
        <v>281.31345500000003</v>
      </c>
      <c r="J11" s="32">
        <f>IF($G$3=J8,J9*J10,$AC$17+J25)</f>
        <v>310.28383000000008</v>
      </c>
      <c r="K11" s="32">
        <f>IF($G$3=K8,K9*K10,$AC$17+K25)</f>
        <v>332.87559500000003</v>
      </c>
      <c r="L11" s="32">
        <f>IF($G$3=L8,L9*L10,$AC$17+L25)</f>
        <v>228.37714500000004</v>
      </c>
      <c r="M11" s="32">
        <f>IF($G$3=M8,M9*M10,$AC$17+M25)</f>
        <v>263.16210500000005</v>
      </c>
      <c r="N11" s="32">
        <f>IF($G$3=N8,N9*N10,$AC$17+N25)</f>
        <v>238.06812000000008</v>
      </c>
      <c r="O11" s="32">
        <f>IF($G$3=O8,O9*O10,$AC$17+O25)</f>
        <v>241.05232500000008</v>
      </c>
      <c r="P11" s="32">
        <f>IF($G$3=P8,P9*P10,$AC$17+P25)</f>
        <v>205.08804000000006</v>
      </c>
      <c r="Q11" s="32">
        <f>IF($G$3=Q8,Q9*Q10,$AC$17+Q25)</f>
        <v>184.62931500000008</v>
      </c>
      <c r="R11" s="32">
        <f>IF($G$3=R8,R9*R10,$AC$17+R25)</f>
        <v>284.7078600000001</v>
      </c>
      <c r="Z11" s="33" t="s">
        <v>32</v>
      </c>
      <c r="AB11" s="15">
        <f t="shared" ref="AB11:AR11" si="3">IF(AB6+AB10=2,1,0)</f>
        <v>0</v>
      </c>
      <c r="AC11" s="15">
        <f t="shared" si="3"/>
        <v>0</v>
      </c>
      <c r="AD11" s="15">
        <f t="shared" si="3"/>
        <v>0</v>
      </c>
      <c r="AE11" s="15">
        <f t="shared" si="3"/>
        <v>0</v>
      </c>
      <c r="AF11" s="15">
        <f t="shared" si="3"/>
        <v>0</v>
      </c>
      <c r="AG11" s="15">
        <f t="shared" si="3"/>
        <v>0</v>
      </c>
      <c r="AH11" s="15">
        <f t="shared" si="3"/>
        <v>0</v>
      </c>
      <c r="AI11" s="15">
        <f t="shared" si="3"/>
        <v>0</v>
      </c>
      <c r="AJ11" s="15">
        <f t="shared" si="3"/>
        <v>0</v>
      </c>
      <c r="AK11" s="15">
        <f t="shared" si="3"/>
        <v>0</v>
      </c>
      <c r="AL11" s="15">
        <f t="shared" si="3"/>
        <v>0</v>
      </c>
      <c r="AM11" s="15">
        <f t="shared" si="3"/>
        <v>0</v>
      </c>
      <c r="AN11" s="15">
        <f t="shared" si="3"/>
        <v>0</v>
      </c>
      <c r="AO11" s="15">
        <f t="shared" si="3"/>
        <v>0</v>
      </c>
      <c r="AP11" s="15">
        <f t="shared" si="3"/>
        <v>0</v>
      </c>
      <c r="AQ11" s="15">
        <f t="shared" si="3"/>
        <v>0</v>
      </c>
      <c r="AR11" s="15">
        <f t="shared" si="3"/>
        <v>0</v>
      </c>
    </row>
    <row r="12" spans="1:44" s="15" customFormat="1" x14ac:dyDescent="0.3">
      <c r="A12" s="23"/>
      <c r="B12" s="34"/>
      <c r="C12" s="34"/>
      <c r="D12" s="34"/>
      <c r="E12" s="34"/>
      <c r="F12" s="34"/>
      <c r="G12" s="34"/>
      <c r="H12" s="34"/>
      <c r="I12" s="34"/>
      <c r="J12" s="34"/>
      <c r="K12" s="34"/>
      <c r="L12" s="34"/>
      <c r="M12" s="34"/>
      <c r="N12" s="34"/>
      <c r="O12" s="34"/>
      <c r="P12" s="34"/>
      <c r="Q12" s="34"/>
      <c r="R12" s="34"/>
      <c r="Z12" s="35">
        <f>SUM(AC11:AR11)</f>
        <v>0</v>
      </c>
      <c r="AA12" s="25" t="s">
        <v>33</v>
      </c>
      <c r="AB12" s="25"/>
    </row>
    <row r="13" spans="1:44" s="15" customFormat="1" x14ac:dyDescent="0.3">
      <c r="A13" s="23" t="s">
        <v>34</v>
      </c>
      <c r="B13" s="34"/>
      <c r="C13" s="34"/>
      <c r="D13" s="34"/>
      <c r="E13" s="34"/>
      <c r="F13" s="34"/>
      <c r="G13" s="34"/>
      <c r="H13" s="34"/>
      <c r="I13" s="34"/>
      <c r="J13" s="34"/>
      <c r="K13" s="34"/>
      <c r="L13" s="34"/>
      <c r="M13" s="34"/>
      <c r="N13" s="34"/>
      <c r="O13" s="34"/>
      <c r="P13" s="34"/>
      <c r="Q13" s="34"/>
      <c r="R13" s="34"/>
    </row>
    <row r="14" spans="1:44" x14ac:dyDescent="0.3">
      <c r="A14" s="23" t="s">
        <v>35</v>
      </c>
      <c r="B14" s="16">
        <v>100</v>
      </c>
      <c r="C14" s="2">
        <v>17.5</v>
      </c>
      <c r="D14" s="2">
        <v>26</v>
      </c>
      <c r="E14" s="2">
        <v>16</v>
      </c>
      <c r="F14" s="2">
        <v>80.83</v>
      </c>
      <c r="G14" s="2">
        <v>65.75</v>
      </c>
      <c r="H14" s="2">
        <v>56.1</v>
      </c>
      <c r="I14" s="2">
        <v>33</v>
      </c>
      <c r="J14" s="2">
        <v>51.3</v>
      </c>
      <c r="K14" s="2">
        <v>57</v>
      </c>
      <c r="L14" s="2">
        <v>16</v>
      </c>
      <c r="M14" s="2">
        <v>42</v>
      </c>
      <c r="N14" s="2">
        <v>13</v>
      </c>
      <c r="O14" s="2">
        <v>24</v>
      </c>
      <c r="P14" s="2">
        <v>22.5</v>
      </c>
      <c r="Q14" s="2">
        <v>6.25</v>
      </c>
      <c r="R14" s="2">
        <v>9.3000000000000007</v>
      </c>
      <c r="AB14" t="s">
        <v>36</v>
      </c>
    </row>
    <row r="15" spans="1:44" x14ac:dyDescent="0.3">
      <c r="A15" s="23" t="s">
        <v>37</v>
      </c>
      <c r="B15" s="20">
        <v>75</v>
      </c>
      <c r="C15" s="10">
        <v>22</v>
      </c>
      <c r="D15" s="10">
        <v>22</v>
      </c>
      <c r="E15" s="10">
        <v>19.2</v>
      </c>
      <c r="F15" s="10">
        <v>24</v>
      </c>
      <c r="G15" s="10">
        <v>24</v>
      </c>
      <c r="H15" s="10">
        <v>45.8</v>
      </c>
      <c r="I15" s="10">
        <v>27</v>
      </c>
      <c r="J15" s="10">
        <v>29.2</v>
      </c>
      <c r="K15" s="10">
        <v>22.5</v>
      </c>
      <c r="L15" s="10">
        <v>21</v>
      </c>
      <c r="M15" s="10">
        <v>31.5</v>
      </c>
      <c r="N15" s="10">
        <v>5.25</v>
      </c>
      <c r="O15" s="10">
        <v>13.7</v>
      </c>
      <c r="P15" s="10">
        <v>11.5</v>
      </c>
      <c r="Q15" s="10">
        <v>3.25</v>
      </c>
      <c r="R15" s="10">
        <v>23.9</v>
      </c>
      <c r="AB15">
        <f>IF($G$3=B8,B27,0)</f>
        <v>0</v>
      </c>
      <c r="AC15">
        <f>IF($G$3=C8,C27,0)</f>
        <v>0</v>
      </c>
      <c r="AD15">
        <f>IF($G$3=D8,D27,0)</f>
        <v>0</v>
      </c>
      <c r="AE15">
        <f>IF($G$3=E8,E27,0)</f>
        <v>0</v>
      </c>
      <c r="AF15">
        <f>IF($G$3=F8,F27,0)</f>
        <v>114.10568000000006</v>
      </c>
      <c r="AG15">
        <f>IF($G$3=G8,G27,0)</f>
        <v>0</v>
      </c>
      <c r="AH15">
        <f>IF($G$3=H8,H27,0)</f>
        <v>0</v>
      </c>
      <c r="AI15">
        <f>IF($G$3=I8,I27,0)</f>
        <v>0</v>
      </c>
      <c r="AJ15">
        <f>IF($G$3=J8,J27,0)</f>
        <v>0</v>
      </c>
      <c r="AK15">
        <f>IF($G$3=K8,K27,0)</f>
        <v>0</v>
      </c>
      <c r="AL15">
        <f>IF($G$3=L8,L27,0)</f>
        <v>0</v>
      </c>
      <c r="AM15">
        <f>IF($G$3=M8,M27,0)</f>
        <v>0</v>
      </c>
      <c r="AN15">
        <f>IF($G$3=N8,N27,0)</f>
        <v>0</v>
      </c>
      <c r="AO15">
        <f>IF($G$3=O8,O27,0)</f>
        <v>0</v>
      </c>
      <c r="AP15">
        <f>IF($G$3=P8,P27,0)</f>
        <v>0</v>
      </c>
      <c r="AQ15">
        <f>IF($G$3=Q8,Q27,0)</f>
        <v>0</v>
      </c>
      <c r="AR15">
        <f>IF($G$3=R8,R27,0)</f>
        <v>0</v>
      </c>
    </row>
    <row r="16" spans="1:44" x14ac:dyDescent="0.3">
      <c r="A16" s="23" t="s">
        <v>38</v>
      </c>
      <c r="B16" s="20">
        <v>0</v>
      </c>
      <c r="C16" s="10">
        <v>17</v>
      </c>
      <c r="D16" s="10">
        <v>17</v>
      </c>
      <c r="E16" s="10">
        <v>17</v>
      </c>
      <c r="F16" s="10">
        <v>0</v>
      </c>
      <c r="G16" s="10">
        <v>0</v>
      </c>
      <c r="H16" s="10">
        <v>20</v>
      </c>
      <c r="I16" s="10">
        <v>0</v>
      </c>
      <c r="J16" s="10">
        <v>0</v>
      </c>
      <c r="K16" s="10">
        <v>0</v>
      </c>
      <c r="L16" s="10">
        <v>0</v>
      </c>
      <c r="M16" s="10">
        <v>1.5</v>
      </c>
      <c r="N16" s="10">
        <v>0</v>
      </c>
      <c r="O16" s="10">
        <v>0</v>
      </c>
      <c r="P16" s="10">
        <v>0</v>
      </c>
      <c r="Q16" s="10">
        <v>0</v>
      </c>
      <c r="R16" s="10">
        <v>9</v>
      </c>
      <c r="AB16" t="s">
        <v>39</v>
      </c>
    </row>
    <row r="17" spans="1:33" x14ac:dyDescent="0.3">
      <c r="A17" s="23" t="s">
        <v>40</v>
      </c>
      <c r="B17" s="20">
        <v>0</v>
      </c>
      <c r="C17" s="10">
        <v>0</v>
      </c>
      <c r="D17" s="10">
        <v>0</v>
      </c>
      <c r="E17" s="10">
        <v>0</v>
      </c>
      <c r="F17" s="10">
        <v>0</v>
      </c>
      <c r="G17" s="10">
        <v>4</v>
      </c>
      <c r="H17" s="10">
        <v>0</v>
      </c>
      <c r="I17" s="10">
        <v>5</v>
      </c>
      <c r="J17" s="10">
        <v>10</v>
      </c>
      <c r="K17" s="10">
        <v>0</v>
      </c>
      <c r="L17" s="10">
        <v>0</v>
      </c>
      <c r="M17" s="10">
        <v>0</v>
      </c>
      <c r="N17" s="10">
        <v>0</v>
      </c>
      <c r="O17" s="10">
        <v>6</v>
      </c>
      <c r="P17" s="10">
        <v>0</v>
      </c>
      <c r="Q17" s="10">
        <v>0</v>
      </c>
      <c r="R17" s="10">
        <v>0</v>
      </c>
      <c r="AC17">
        <f>SUM(AB15:AR15)</f>
        <v>114.10568000000006</v>
      </c>
    </row>
    <row r="18" spans="1:33" x14ac:dyDescent="0.3">
      <c r="A18" s="23" t="s">
        <v>41</v>
      </c>
      <c r="B18" s="20">
        <v>100</v>
      </c>
      <c r="C18" s="10">
        <v>71.14</v>
      </c>
      <c r="D18" s="10">
        <v>60.29</v>
      </c>
      <c r="E18" s="10">
        <v>54.61</v>
      </c>
      <c r="F18" s="10">
        <v>81.48</v>
      </c>
      <c r="G18" s="10">
        <v>11.81</v>
      </c>
      <c r="H18" s="10">
        <v>36.700000000000003</v>
      </c>
      <c r="I18" s="10">
        <v>32.61</v>
      </c>
      <c r="J18" s="10">
        <v>20.37</v>
      </c>
      <c r="K18" s="10">
        <v>77.64</v>
      </c>
      <c r="L18" s="10">
        <v>29.36</v>
      </c>
      <c r="M18" s="10">
        <v>11.79</v>
      </c>
      <c r="N18" s="10">
        <v>52.34</v>
      </c>
      <c r="O18" s="10">
        <v>26.23</v>
      </c>
      <c r="P18" s="10">
        <v>16.82</v>
      </c>
      <c r="Q18" s="10">
        <v>23.09</v>
      </c>
      <c r="R18" s="10">
        <v>71.14</v>
      </c>
    </row>
    <row r="19" spans="1:33" x14ac:dyDescent="0.3">
      <c r="A19" s="23" t="s">
        <v>42</v>
      </c>
      <c r="B19" s="20">
        <v>25</v>
      </c>
      <c r="C19" s="10">
        <v>17</v>
      </c>
      <c r="D19" s="10">
        <v>20.100000000000001</v>
      </c>
      <c r="E19" s="10">
        <v>12.7</v>
      </c>
      <c r="F19" s="10">
        <v>20.8</v>
      </c>
      <c r="G19" s="10">
        <v>22.1</v>
      </c>
      <c r="H19" s="10">
        <v>21</v>
      </c>
      <c r="I19" s="10">
        <v>17.399999999999999</v>
      </c>
      <c r="J19" s="10">
        <v>26.5</v>
      </c>
      <c r="K19" s="10">
        <v>20.3</v>
      </c>
      <c r="L19" s="10">
        <v>9.5</v>
      </c>
      <c r="M19" s="10">
        <v>14.3</v>
      </c>
      <c r="N19" s="10">
        <v>10.6</v>
      </c>
      <c r="O19" s="10">
        <v>19.899999999999999</v>
      </c>
      <c r="P19" s="10">
        <v>0</v>
      </c>
      <c r="Q19" s="10">
        <v>0</v>
      </c>
      <c r="R19" s="10">
        <v>17</v>
      </c>
      <c r="AB19" s="11" t="s">
        <v>43</v>
      </c>
      <c r="AG19" s="12">
        <v>5.0999999999999997E-2</v>
      </c>
    </row>
    <row r="20" spans="1:33" x14ac:dyDescent="0.3">
      <c r="A20" s="23" t="s">
        <v>44</v>
      </c>
      <c r="B20" s="20">
        <v>65</v>
      </c>
      <c r="C20" s="10">
        <v>14.45</v>
      </c>
      <c r="D20" s="10">
        <v>14.11</v>
      </c>
      <c r="E20" s="10">
        <v>15.07</v>
      </c>
      <c r="F20" s="10">
        <v>21.07</v>
      </c>
      <c r="G20" s="10">
        <v>14.15</v>
      </c>
      <c r="H20" s="10">
        <v>15.99</v>
      </c>
      <c r="I20" s="10">
        <v>14.65</v>
      </c>
      <c r="J20" s="10">
        <v>14.05</v>
      </c>
      <c r="K20" s="10">
        <v>14.53</v>
      </c>
      <c r="L20" s="10">
        <v>13.85</v>
      </c>
      <c r="M20" s="10">
        <v>14.46</v>
      </c>
      <c r="N20" s="10">
        <v>16.86</v>
      </c>
      <c r="O20" s="10">
        <v>13.2</v>
      </c>
      <c r="P20" s="10">
        <v>15.29</v>
      </c>
      <c r="Q20" s="10">
        <v>14.63</v>
      </c>
      <c r="R20" s="10">
        <v>11.52</v>
      </c>
    </row>
    <row r="21" spans="1:33" x14ac:dyDescent="0.3">
      <c r="A21" s="23" t="s">
        <v>45</v>
      </c>
      <c r="B21" s="20">
        <v>90</v>
      </c>
      <c r="C21" s="10">
        <v>19.68</v>
      </c>
      <c r="D21" s="10">
        <v>19.48</v>
      </c>
      <c r="E21" s="10">
        <v>19.850000000000001</v>
      </c>
      <c r="F21" s="10">
        <v>25.9</v>
      </c>
      <c r="G21" s="10">
        <v>20.28</v>
      </c>
      <c r="H21" s="10">
        <v>22.73</v>
      </c>
      <c r="I21" s="10">
        <v>19.57</v>
      </c>
      <c r="J21" s="10">
        <v>19.23</v>
      </c>
      <c r="K21" s="10">
        <v>19.86</v>
      </c>
      <c r="L21" s="10">
        <v>20.22</v>
      </c>
      <c r="M21" s="10">
        <v>20.55</v>
      </c>
      <c r="N21" s="10">
        <v>21.33</v>
      </c>
      <c r="O21" s="10">
        <v>19.260000000000002</v>
      </c>
      <c r="P21" s="10">
        <v>21.11</v>
      </c>
      <c r="Q21" s="10">
        <v>20.05</v>
      </c>
      <c r="R21" s="10">
        <v>17</v>
      </c>
    </row>
    <row r="22" spans="1:33" x14ac:dyDescent="0.3">
      <c r="A22" s="23" t="s">
        <v>46</v>
      </c>
      <c r="B22" s="20">
        <v>0</v>
      </c>
      <c r="C22" s="10">
        <v>0</v>
      </c>
      <c r="D22" s="10">
        <v>0</v>
      </c>
      <c r="E22" s="10">
        <v>0</v>
      </c>
      <c r="F22" s="10">
        <v>21.06</v>
      </c>
      <c r="G22" s="10">
        <v>0</v>
      </c>
      <c r="H22" s="10">
        <v>0</v>
      </c>
      <c r="I22" s="10">
        <v>4.32</v>
      </c>
      <c r="J22" s="10">
        <v>3.15</v>
      </c>
      <c r="K22" s="10">
        <v>0</v>
      </c>
      <c r="L22" s="10">
        <v>0</v>
      </c>
      <c r="M22" s="10">
        <v>0</v>
      </c>
      <c r="N22" s="10">
        <v>0</v>
      </c>
      <c r="O22" s="10">
        <v>0</v>
      </c>
      <c r="P22" s="10">
        <v>0</v>
      </c>
      <c r="Q22" s="10">
        <v>0</v>
      </c>
      <c r="R22" s="10">
        <v>0</v>
      </c>
    </row>
    <row r="23" spans="1:33" x14ac:dyDescent="0.3">
      <c r="A23" s="23" t="s">
        <v>47</v>
      </c>
      <c r="B23" s="20">
        <v>45</v>
      </c>
      <c r="C23" s="10">
        <v>1.5</v>
      </c>
      <c r="D23" s="10">
        <v>1.5</v>
      </c>
      <c r="E23" s="10">
        <v>1.5</v>
      </c>
      <c r="F23" s="10">
        <v>1.5</v>
      </c>
      <c r="G23" s="10">
        <v>5</v>
      </c>
      <c r="H23" s="10">
        <v>13</v>
      </c>
      <c r="I23" s="10">
        <v>9.5</v>
      </c>
      <c r="J23" s="10">
        <v>17.5</v>
      </c>
      <c r="K23" s="10">
        <v>1.5</v>
      </c>
      <c r="L23" s="10">
        <v>1.5</v>
      </c>
      <c r="M23" s="10">
        <v>9.25</v>
      </c>
      <c r="N23" s="10">
        <v>1.5</v>
      </c>
      <c r="O23" s="10">
        <v>1.5</v>
      </c>
      <c r="P23" s="10">
        <v>1.5</v>
      </c>
      <c r="Q23" s="10">
        <v>1.5</v>
      </c>
      <c r="R23" s="10">
        <v>7.5</v>
      </c>
    </row>
    <row r="24" spans="1:33" x14ac:dyDescent="0.3">
      <c r="A24" s="23" t="s">
        <v>48</v>
      </c>
      <c r="B24" s="21">
        <f t="shared" ref="B24:R24" si="4">SUM(B14:B23)*$AG$19*6/12</f>
        <v>12.75</v>
      </c>
      <c r="C24" s="13">
        <f t="shared" si="4"/>
        <v>4.5968849999999994</v>
      </c>
      <c r="D24" s="13">
        <f t="shared" si="4"/>
        <v>4.6022399999999992</v>
      </c>
      <c r="E24" s="13">
        <f t="shared" si="4"/>
        <v>3.9762149999999998</v>
      </c>
      <c r="F24" s="13">
        <f t="shared" si="4"/>
        <v>7.0543199999999997</v>
      </c>
      <c r="G24" s="13">
        <f t="shared" si="4"/>
        <v>4.2607949999999999</v>
      </c>
      <c r="H24" s="13">
        <f t="shared" si="4"/>
        <v>5.8986600000000005</v>
      </c>
      <c r="I24" s="13">
        <f t="shared" si="4"/>
        <v>4.1577749999999991</v>
      </c>
      <c r="J24" s="13">
        <f t="shared" si="4"/>
        <v>4.8781499999999998</v>
      </c>
      <c r="K24" s="13">
        <f t="shared" si="4"/>
        <v>5.4399149999999992</v>
      </c>
      <c r="L24" s="13">
        <f t="shared" si="4"/>
        <v>2.8414649999999995</v>
      </c>
      <c r="M24" s="13">
        <f t="shared" si="4"/>
        <v>3.7064249999999994</v>
      </c>
      <c r="N24" s="13">
        <f t="shared" si="4"/>
        <v>3.0824399999999996</v>
      </c>
      <c r="O24" s="13">
        <f t="shared" si="4"/>
        <v>3.1566449999999997</v>
      </c>
      <c r="P24" s="13">
        <f t="shared" si="4"/>
        <v>2.2623599999999997</v>
      </c>
      <c r="Q24" s="13">
        <f t="shared" si="4"/>
        <v>1.7536350000000001</v>
      </c>
      <c r="R24" s="13">
        <f t="shared" si="4"/>
        <v>4.2421800000000003</v>
      </c>
    </row>
    <row r="25" spans="1:33" s="15" customFormat="1" x14ac:dyDescent="0.3">
      <c r="A25" s="23" t="s">
        <v>49</v>
      </c>
      <c r="B25" s="32">
        <f t="shared" ref="B25:R25" si="5">SUM(B14:B24)</f>
        <v>512.75</v>
      </c>
      <c r="C25" s="32">
        <f t="shared" si="5"/>
        <v>184.86688499999997</v>
      </c>
      <c r="D25" s="32">
        <f t="shared" si="5"/>
        <v>185.08223999999998</v>
      </c>
      <c r="E25" s="32">
        <f t="shared" si="5"/>
        <v>159.906215</v>
      </c>
      <c r="F25" s="32">
        <f t="shared" si="5"/>
        <v>283.69432</v>
      </c>
      <c r="G25" s="32">
        <f t="shared" si="5"/>
        <v>171.35079500000001</v>
      </c>
      <c r="H25" s="32">
        <f t="shared" si="5"/>
        <v>237.21866000000003</v>
      </c>
      <c r="I25" s="32">
        <f t="shared" si="5"/>
        <v>167.20777499999997</v>
      </c>
      <c r="J25" s="32">
        <f t="shared" si="5"/>
        <v>196.17815000000002</v>
      </c>
      <c r="K25" s="32">
        <f t="shared" si="5"/>
        <v>218.76991499999997</v>
      </c>
      <c r="L25" s="32">
        <f t="shared" si="5"/>
        <v>114.27146499999999</v>
      </c>
      <c r="M25" s="32">
        <f t="shared" si="5"/>
        <v>149.05642499999999</v>
      </c>
      <c r="N25" s="32">
        <f t="shared" si="5"/>
        <v>123.96244</v>
      </c>
      <c r="O25" s="32">
        <f t="shared" si="5"/>
        <v>126.94664500000002</v>
      </c>
      <c r="P25" s="32">
        <f t="shared" si="5"/>
        <v>90.98236</v>
      </c>
      <c r="Q25" s="32">
        <f t="shared" si="5"/>
        <v>70.523635000000013</v>
      </c>
      <c r="R25" s="32">
        <f t="shared" si="5"/>
        <v>170.60218</v>
      </c>
    </row>
    <row r="26" spans="1:33" s="15" customFormat="1" x14ac:dyDescent="0.3">
      <c r="A26" s="23"/>
      <c r="B26" s="32"/>
      <c r="C26" s="32"/>
      <c r="D26" s="32"/>
      <c r="E26" s="32"/>
      <c r="F26" s="32"/>
      <c r="G26" s="32"/>
      <c r="H26" s="32"/>
      <c r="I26" s="32"/>
      <c r="J26" s="32"/>
      <c r="K26" s="32"/>
      <c r="L26" s="32"/>
      <c r="M26" s="32"/>
      <c r="N26" s="32"/>
      <c r="O26" s="32"/>
      <c r="P26" s="32"/>
      <c r="Q26" s="32"/>
      <c r="R26" s="32"/>
    </row>
    <row r="27" spans="1:33" s="15" customFormat="1" x14ac:dyDescent="0.3">
      <c r="A27" s="23" t="s">
        <v>50</v>
      </c>
      <c r="B27" s="32">
        <f t="shared" ref="B27:R27" si="6">B11-B25</f>
        <v>114.10568000000012</v>
      </c>
      <c r="C27" s="32">
        <f t="shared" si="6"/>
        <v>114.10568000000006</v>
      </c>
      <c r="D27" s="32">
        <f t="shared" si="6"/>
        <v>114.10568000000009</v>
      </c>
      <c r="E27" s="32">
        <f t="shared" si="6"/>
        <v>114.10568000000009</v>
      </c>
      <c r="F27" s="32">
        <f t="shared" si="6"/>
        <v>114.10568000000006</v>
      </c>
      <c r="G27" s="32">
        <f t="shared" si="6"/>
        <v>114.10568000000006</v>
      </c>
      <c r="H27" s="32">
        <f t="shared" si="6"/>
        <v>114.10568000000009</v>
      </c>
      <c r="I27" s="32">
        <f t="shared" si="6"/>
        <v>114.10568000000006</v>
      </c>
      <c r="J27" s="32">
        <f t="shared" si="6"/>
        <v>114.10568000000006</v>
      </c>
      <c r="K27" s="32">
        <f t="shared" si="6"/>
        <v>114.10568000000006</v>
      </c>
      <c r="L27" s="32">
        <f t="shared" si="6"/>
        <v>114.10568000000005</v>
      </c>
      <c r="M27" s="32">
        <f t="shared" si="6"/>
        <v>114.10568000000006</v>
      </c>
      <c r="N27" s="32">
        <f t="shared" si="6"/>
        <v>114.10568000000008</v>
      </c>
      <c r="O27" s="32">
        <f t="shared" si="6"/>
        <v>114.10568000000006</v>
      </c>
      <c r="P27" s="32">
        <f t="shared" si="6"/>
        <v>114.10568000000006</v>
      </c>
      <c r="Q27" s="32">
        <f t="shared" si="6"/>
        <v>114.10568000000006</v>
      </c>
      <c r="R27" s="32">
        <f t="shared" si="6"/>
        <v>114.10568000000009</v>
      </c>
    </row>
    <row r="28" spans="1:33" s="15" customFormat="1" x14ac:dyDescent="0.3">
      <c r="A28" s="15" t="s">
        <v>51</v>
      </c>
      <c r="B28" s="36"/>
      <c r="C28" s="36"/>
      <c r="D28" s="36"/>
      <c r="E28" s="36"/>
      <c r="F28" s="36"/>
      <c r="G28" s="36"/>
      <c r="H28" s="36"/>
      <c r="I28" s="36"/>
      <c r="J28" s="36"/>
      <c r="K28" s="36"/>
      <c r="L28" s="36"/>
    </row>
    <row r="29" spans="1:33" s="15" customFormat="1" x14ac:dyDescent="0.3"/>
    <row r="30" spans="1:33" s="15" customFormat="1" x14ac:dyDescent="0.3">
      <c r="A30" s="22" t="s">
        <v>52</v>
      </c>
      <c r="B30" s="22"/>
    </row>
    <row r="31" spans="1:33" s="15" customFormat="1" x14ac:dyDescent="0.3">
      <c r="A31" s="15" t="s">
        <v>53</v>
      </c>
    </row>
    <row r="32" spans="1:33" s="15" customFormat="1" x14ac:dyDescent="0.3"/>
    <row r="33" spans="1:8" s="15" customFormat="1" x14ac:dyDescent="0.3">
      <c r="A33" s="15" t="s">
        <v>58</v>
      </c>
    </row>
    <row r="34" spans="1:8" s="15" customFormat="1" x14ac:dyDescent="0.3">
      <c r="A34" s="15" t="s">
        <v>59</v>
      </c>
    </row>
    <row r="35" spans="1:8" s="15" customFormat="1" x14ac:dyDescent="0.3">
      <c r="A35" s="15" t="s">
        <v>60</v>
      </c>
    </row>
    <row r="36" spans="1:8" s="15" customFormat="1" x14ac:dyDescent="0.3"/>
    <row r="37" spans="1:8" s="15" customFormat="1" x14ac:dyDescent="0.3">
      <c r="A37" s="44" t="s">
        <v>61</v>
      </c>
      <c r="B37" s="42"/>
      <c r="C37" s="43"/>
      <c r="D37" s="48"/>
      <c r="E37" s="43"/>
      <c r="F37" s="43"/>
      <c r="G37" s="43"/>
      <c r="H37" s="47"/>
    </row>
    <row r="38" spans="1:8" s="15" customFormat="1" x14ac:dyDescent="0.3">
      <c r="A38" s="45">
        <v>43313</v>
      </c>
      <c r="B38" s="46"/>
      <c r="C38" s="43"/>
      <c r="D38" s="49"/>
      <c r="E38" s="49"/>
      <c r="F38" s="49"/>
      <c r="G38" s="49"/>
      <c r="H38" s="49"/>
    </row>
    <row r="39" spans="1:8" s="15" customFormat="1" ht="109.2" customHeight="1" x14ac:dyDescent="0.3">
      <c r="A39" s="40" t="s">
        <v>62</v>
      </c>
      <c r="B39" s="40"/>
      <c r="C39" s="40"/>
      <c r="D39" s="40"/>
      <c r="E39" s="40"/>
      <c r="F39" s="40"/>
      <c r="G39" s="40"/>
      <c r="H39" s="40"/>
    </row>
    <row r="40" spans="1:8" s="15" customFormat="1" x14ac:dyDescent="0.3"/>
    <row r="41" spans="1:8" s="15" customFormat="1" x14ac:dyDescent="0.3"/>
    <row r="42" spans="1:8" s="15" customFormat="1" x14ac:dyDescent="0.3"/>
    <row r="43" spans="1:8" s="15" customFormat="1" x14ac:dyDescent="0.3"/>
    <row r="44" spans="1:8" s="15" customFormat="1" x14ac:dyDescent="0.3"/>
    <row r="45" spans="1:8" s="15" customFormat="1" x14ac:dyDescent="0.3"/>
    <row r="46" spans="1:8" s="15" customFormat="1" x14ac:dyDescent="0.3"/>
    <row r="47" spans="1:8" s="15" customFormat="1" x14ac:dyDescent="0.3"/>
    <row r="48" spans="1:8" s="15" customFormat="1" x14ac:dyDescent="0.3"/>
    <row r="49" s="15" customFormat="1" x14ac:dyDescent="0.3"/>
    <row r="50" s="15" customFormat="1" x14ac:dyDescent="0.3"/>
    <row r="51" s="15" customFormat="1" x14ac:dyDescent="0.3"/>
    <row r="52" s="15" customFormat="1" x14ac:dyDescent="0.3"/>
    <row r="53" s="15" customFormat="1" x14ac:dyDescent="0.3"/>
    <row r="54" s="15" customFormat="1" x14ac:dyDescent="0.3"/>
    <row r="55" s="15" customFormat="1" x14ac:dyDescent="0.3"/>
    <row r="56" s="15" customFormat="1" x14ac:dyDescent="0.3"/>
    <row r="57" s="15" customFormat="1" x14ac:dyDescent="0.3"/>
    <row r="58" s="15" customFormat="1" x14ac:dyDescent="0.3"/>
    <row r="59" s="15" customFormat="1" x14ac:dyDescent="0.3"/>
    <row r="60" s="15" customFormat="1" x14ac:dyDescent="0.3"/>
    <row r="61" s="15" customFormat="1" x14ac:dyDescent="0.3"/>
    <row r="62" s="15" customFormat="1" x14ac:dyDescent="0.3"/>
    <row r="63" s="15" customFormat="1" x14ac:dyDescent="0.3"/>
    <row r="64" s="15" customFormat="1" x14ac:dyDescent="0.3"/>
    <row r="65" s="15" customFormat="1" x14ac:dyDescent="0.3"/>
    <row r="66" s="15" customFormat="1" x14ac:dyDescent="0.3"/>
    <row r="67" s="15" customFormat="1" x14ac:dyDescent="0.3"/>
    <row r="68" s="15" customFormat="1" x14ac:dyDescent="0.3"/>
    <row r="69" s="15" customFormat="1" x14ac:dyDescent="0.3"/>
    <row r="70" s="15" customFormat="1" x14ac:dyDescent="0.3"/>
    <row r="71" s="15" customFormat="1" x14ac:dyDescent="0.3"/>
    <row r="72" s="15" customFormat="1" x14ac:dyDescent="0.3"/>
    <row r="73" s="15" customFormat="1" x14ac:dyDescent="0.3"/>
    <row r="74" s="15" customFormat="1" x14ac:dyDescent="0.3"/>
    <row r="75" s="15" customFormat="1" x14ac:dyDescent="0.3"/>
    <row r="76" s="15" customFormat="1" x14ac:dyDescent="0.3"/>
    <row r="77" s="15" customFormat="1" x14ac:dyDescent="0.3"/>
    <row r="78" s="15" customFormat="1" x14ac:dyDescent="0.3"/>
    <row r="79" s="15" customFormat="1" x14ac:dyDescent="0.3"/>
    <row r="80" s="15" customFormat="1" x14ac:dyDescent="0.3"/>
    <row r="81" s="15" customFormat="1" x14ac:dyDescent="0.3"/>
    <row r="82" s="15" customFormat="1" x14ac:dyDescent="0.3"/>
    <row r="83" s="15" customFormat="1" x14ac:dyDescent="0.3"/>
    <row r="84" s="15" customFormat="1" x14ac:dyDescent="0.3"/>
    <row r="85" s="15" customFormat="1" x14ac:dyDescent="0.3"/>
    <row r="86" s="15" customFormat="1" x14ac:dyDescent="0.3"/>
    <row r="87" s="15" customFormat="1" x14ac:dyDescent="0.3"/>
    <row r="88" s="15" customFormat="1" x14ac:dyDescent="0.3"/>
    <row r="89" s="15" customFormat="1" x14ac:dyDescent="0.3"/>
    <row r="90" s="15" customFormat="1" x14ac:dyDescent="0.3"/>
    <row r="91" s="15" customFormat="1" x14ac:dyDescent="0.3"/>
    <row r="92" s="15" customFormat="1" x14ac:dyDescent="0.3"/>
    <row r="93" s="15" customFormat="1" x14ac:dyDescent="0.3"/>
    <row r="94" s="15" customFormat="1" x14ac:dyDescent="0.3"/>
    <row r="95" s="15" customFormat="1" x14ac:dyDescent="0.3"/>
    <row r="96" s="15" customFormat="1" x14ac:dyDescent="0.3"/>
    <row r="97" s="15" customFormat="1" x14ac:dyDescent="0.3"/>
    <row r="98" s="15" customFormat="1" x14ac:dyDescent="0.3"/>
    <row r="99" s="15" customFormat="1" x14ac:dyDescent="0.3"/>
    <row r="100" s="15" customFormat="1" x14ac:dyDescent="0.3"/>
    <row r="101" s="15" customFormat="1" x14ac:dyDescent="0.3"/>
    <row r="102" s="15" customFormat="1" x14ac:dyDescent="0.3"/>
    <row r="103" s="15" customFormat="1" x14ac:dyDescent="0.3"/>
    <row r="104" s="15" customFormat="1" x14ac:dyDescent="0.3"/>
    <row r="105" s="15" customFormat="1" x14ac:dyDescent="0.3"/>
    <row r="106" s="15" customFormat="1" x14ac:dyDescent="0.3"/>
    <row r="107" s="15" customFormat="1" x14ac:dyDescent="0.3"/>
    <row r="108" s="15" customFormat="1" x14ac:dyDescent="0.3"/>
    <row r="109" s="15" customFormat="1" x14ac:dyDescent="0.3"/>
  </sheetData>
  <mergeCells count="1">
    <mergeCell ref="A39:H39"/>
  </mergeCells>
  <conditionalFormatting sqref="C8:R8">
    <cfRule type="cellIs" dxfId="37" priority="10" stopIfTrue="1" operator="equal">
      <formula>$G$3</formula>
    </cfRule>
  </conditionalFormatting>
  <conditionalFormatting sqref="G7:K7">
    <cfRule type="cellIs" dxfId="36" priority="11" stopIfTrue="1" operator="equal">
      <formula>1</formula>
    </cfRule>
  </conditionalFormatting>
  <conditionalFormatting sqref="C10:Q10">
    <cfRule type="expression" dxfId="35" priority="9">
      <formula>AC10=1</formula>
    </cfRule>
    <cfRule type="expression" dxfId="34" priority="12" stopIfTrue="1">
      <formula>AC6=1</formula>
    </cfRule>
  </conditionalFormatting>
  <conditionalFormatting sqref="G4">
    <cfRule type="expression" dxfId="33" priority="8" stopIfTrue="1">
      <formula>$Z$12=1</formula>
    </cfRule>
  </conditionalFormatting>
  <conditionalFormatting sqref="G5">
    <cfRule type="expression" dxfId="32" priority="7" stopIfTrue="1">
      <formula>$Z$12=1</formula>
    </cfRule>
  </conditionalFormatting>
  <conditionalFormatting sqref="G6">
    <cfRule type="expression" dxfId="31" priority="6" stopIfTrue="1">
      <formula>$Z$12=1</formula>
    </cfRule>
  </conditionalFormatting>
  <conditionalFormatting sqref="R10">
    <cfRule type="expression" dxfId="30" priority="4">
      <formula>AR10=1</formula>
    </cfRule>
    <cfRule type="expression" dxfId="29" priority="5" stopIfTrue="1">
      <formula>AR6=1</formula>
    </cfRule>
  </conditionalFormatting>
  <conditionalFormatting sqref="B8">
    <cfRule type="cellIs" dxfId="28" priority="2" stopIfTrue="1" operator="equal">
      <formula>$G$3</formula>
    </cfRule>
  </conditionalFormatting>
  <conditionalFormatting sqref="B10">
    <cfRule type="expression" dxfId="27" priority="1">
      <formula>AA10=1</formula>
    </cfRule>
    <cfRule type="expression" dxfId="26" priority="3" stopIfTrue="1">
      <formula>AA6=1</formula>
    </cfRule>
  </conditionalFormatting>
  <dataValidations count="1">
    <dataValidation type="list" allowBlank="1" showInputMessage="1" showErrorMessage="1" sqref="G3">
      <formula1>$B$8:$R$8</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193"/>
  <sheetViews>
    <sheetView workbookViewId="0">
      <selection activeCell="M2" sqref="M2"/>
    </sheetView>
  </sheetViews>
  <sheetFormatPr defaultRowHeight="14.4" x14ac:dyDescent="0.3"/>
  <cols>
    <col min="1" max="1" width="13.44140625" style="15" customWidth="1"/>
    <col min="2" max="2" width="13.44140625" style="14" customWidth="1"/>
    <col min="3" max="19" width="9.6640625" style="14" customWidth="1"/>
    <col min="20" max="24" width="0" style="15" hidden="1" customWidth="1"/>
    <col min="25" max="25" width="9.109375" style="15" hidden="1" customWidth="1"/>
    <col min="26" max="26" width="19" style="15" hidden="1" customWidth="1"/>
    <col min="27" max="28" width="50.77734375" style="15" hidden="1" customWidth="1"/>
    <col min="29" max="29" width="32.109375" style="15" hidden="1" customWidth="1"/>
    <col min="30" max="30" width="6.44140625" style="15" hidden="1" customWidth="1"/>
    <col min="31" max="31" width="6.21875" style="15" hidden="1" customWidth="1"/>
    <col min="32" max="32" width="5" style="15" hidden="1" customWidth="1"/>
    <col min="33" max="33" width="11" style="15" hidden="1" customWidth="1"/>
    <col min="34" max="34" width="8.88671875" style="15" hidden="1" customWidth="1"/>
    <col min="35" max="35" width="7.44140625" style="15" hidden="1" customWidth="1"/>
    <col min="36" max="36" width="9.21875" style="15" hidden="1" customWidth="1"/>
    <col min="37" max="37" width="6.6640625" style="15" hidden="1" customWidth="1"/>
    <col min="38" max="38" width="4.21875" style="15" hidden="1" customWidth="1"/>
    <col min="39" max="39" width="8.6640625" style="15" hidden="1" customWidth="1"/>
    <col min="40" max="40" width="4.6640625" style="15" hidden="1" customWidth="1"/>
    <col min="41" max="41" width="7.44140625" style="15" hidden="1" customWidth="1"/>
    <col min="42" max="42" width="7.77734375" style="15" hidden="1" customWidth="1"/>
    <col min="43" max="43" width="5" style="15" hidden="1" customWidth="1"/>
    <col min="44" max="44" width="6.77734375" style="15" hidden="1" customWidth="1"/>
    <col min="45" max="45" width="4.21875" style="15" hidden="1" customWidth="1"/>
    <col min="46" max="46" width="9.109375" style="15" hidden="1" customWidth="1"/>
    <col min="47" max="55" width="0" style="15" hidden="1" customWidth="1"/>
    <col min="56" max="101" width="8.88671875" style="41"/>
    <col min="102" max="16384" width="8.88671875" style="14"/>
  </cols>
  <sheetData>
    <row r="1" spans="1:101" s="15" customFormat="1" x14ac:dyDescent="0.3">
      <c r="A1" s="22" t="s">
        <v>55</v>
      </c>
      <c r="B1" s="22"/>
      <c r="C1" s="22"/>
      <c r="D1" s="22"/>
      <c r="H1" s="22"/>
      <c r="K1" s="24"/>
      <c r="S1" s="22"/>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row>
    <row r="2" spans="1:101" s="15" customFormat="1" x14ac:dyDescent="0.3">
      <c r="D2" s="22"/>
      <c r="E2" s="22"/>
      <c r="Z2" s="25"/>
      <c r="AA2" s="25"/>
      <c r="AB2" s="25"/>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row>
    <row r="3" spans="1:101" s="15" customFormat="1" x14ac:dyDescent="0.3">
      <c r="C3" s="24" t="s">
        <v>1</v>
      </c>
      <c r="D3" s="24"/>
      <c r="E3" s="24"/>
      <c r="F3" s="23"/>
      <c r="G3" s="26" t="s">
        <v>2</v>
      </c>
      <c r="R3" s="39"/>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row>
    <row r="4" spans="1:101" s="15" customFormat="1" x14ac:dyDescent="0.3">
      <c r="C4" s="23" t="s">
        <v>3</v>
      </c>
      <c r="D4" s="27" t="str">
        <f>G3</f>
        <v>Beet</v>
      </c>
      <c r="E4" s="23" t="s">
        <v>4</v>
      </c>
      <c r="F4" s="23"/>
      <c r="G4" s="28">
        <v>35</v>
      </c>
      <c r="H4" s="29" t="str">
        <f>IF(Z8=1,"","&lt;= enter cash price if no futures market")</f>
        <v>&lt;= enter cash price if no futures market</v>
      </c>
      <c r="I4" s="30"/>
      <c r="J4" s="30"/>
      <c r="K4" s="30"/>
      <c r="L4" s="30"/>
      <c r="AB4" s="25" t="s">
        <v>56</v>
      </c>
      <c r="AC4" s="15" t="str">
        <f>C8</f>
        <v>S. Wht</v>
      </c>
      <c r="AD4" s="15" t="str">
        <f>D8</f>
        <v>Durum</v>
      </c>
      <c r="AE4" s="15" t="str">
        <f>E8</f>
        <v>Barley</v>
      </c>
      <c r="AF4" s="15" t="str">
        <f>F8</f>
        <v>Corn</v>
      </c>
      <c r="AG4" s="15" t="str">
        <f>G8</f>
        <v>Soybean</v>
      </c>
      <c r="AH4" s="15" t="str">
        <f>H8</f>
        <v>Drybeans</v>
      </c>
      <c r="AI4" s="15" t="str">
        <f>I8</f>
        <v>Oil Snflr</v>
      </c>
      <c r="AJ4" s="15" t="str">
        <f>J8</f>
        <v>Conf Snflr</v>
      </c>
      <c r="AK4" s="15" t="str">
        <f>K8</f>
        <v>Canola</v>
      </c>
      <c r="AL4" s="15" t="str">
        <f>L8</f>
        <v>Flax</v>
      </c>
      <c r="AM4" s="15" t="str">
        <f>M8</f>
        <v>Field Pea</v>
      </c>
      <c r="AN4" s="15" t="str">
        <f>N8</f>
        <v>Oats</v>
      </c>
      <c r="AO4" s="15" t="str">
        <f>O8</f>
        <v>Mustard</v>
      </c>
      <c r="AP4" s="15" t="str">
        <f>P8</f>
        <v>Buckwht</v>
      </c>
      <c r="AQ4" s="15" t="str">
        <f>Q8</f>
        <v>Millet</v>
      </c>
      <c r="AR4" s="15" t="str">
        <f>R8</f>
        <v>W.Wht</v>
      </c>
      <c r="AS4" s="15" t="str">
        <f>S8</f>
        <v>Rye</v>
      </c>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row>
    <row r="5" spans="1:101" s="15" customFormat="1" x14ac:dyDescent="0.3">
      <c r="C5" s="23" t="s">
        <v>5</v>
      </c>
      <c r="D5" s="23"/>
      <c r="E5" s="23"/>
      <c r="F5" s="23"/>
      <c r="G5" s="28">
        <v>0</v>
      </c>
      <c r="H5" s="29" t="str">
        <f>IF(G5&gt;0,"Basis is usually Negative",IF(Z8=1,"","&lt;= enter 0 basis if no futures market"))</f>
        <v>&lt;= enter 0 basis if no futures market</v>
      </c>
      <c r="Z5" s="15" t="s">
        <v>6</v>
      </c>
      <c r="AB5" s="15">
        <v>0</v>
      </c>
      <c r="AC5" s="15">
        <v>1</v>
      </c>
      <c r="AD5" s="15">
        <v>0</v>
      </c>
      <c r="AE5" s="15">
        <v>0</v>
      </c>
      <c r="AF5" s="15">
        <v>1</v>
      </c>
      <c r="AG5" s="15">
        <v>1</v>
      </c>
      <c r="AH5" s="15">
        <v>0</v>
      </c>
      <c r="AI5" s="15">
        <v>0</v>
      </c>
      <c r="AJ5" s="15">
        <v>0</v>
      </c>
      <c r="AK5" s="15">
        <v>0</v>
      </c>
      <c r="AL5" s="15">
        <v>0</v>
      </c>
      <c r="AM5" s="15">
        <v>0</v>
      </c>
      <c r="AN5" s="15">
        <v>1</v>
      </c>
      <c r="AO5" s="15">
        <v>0</v>
      </c>
      <c r="AP5" s="15">
        <v>0</v>
      </c>
      <c r="AQ5" s="15">
        <v>0</v>
      </c>
      <c r="AR5" s="15">
        <v>1</v>
      </c>
      <c r="AS5" s="15">
        <v>0</v>
      </c>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row>
    <row r="6" spans="1:101" s="15" customFormat="1" x14ac:dyDescent="0.3">
      <c r="C6" s="23" t="s">
        <v>7</v>
      </c>
      <c r="D6" s="27" t="str">
        <f>G3</f>
        <v>Beet</v>
      </c>
      <c r="E6" s="23" t="s">
        <v>8</v>
      </c>
      <c r="F6" s="23"/>
      <c r="G6" s="31">
        <f>G4+G5</f>
        <v>35</v>
      </c>
      <c r="Z6" s="15" t="s">
        <v>9</v>
      </c>
      <c r="AB6" s="15">
        <f>IF($G$3=B8,1,0)</f>
        <v>1</v>
      </c>
      <c r="AC6" s="15">
        <f>IF($G$3=C8,1,0)</f>
        <v>0</v>
      </c>
      <c r="AD6" s="15">
        <f>IF($G$3=D8,1,0)</f>
        <v>0</v>
      </c>
      <c r="AE6" s="15">
        <f>IF($G$3=E8,1,0)</f>
        <v>0</v>
      </c>
      <c r="AF6" s="15">
        <f>IF($G$3=F8,1,0)</f>
        <v>0</v>
      </c>
      <c r="AG6" s="15">
        <f>IF($G$3=G8,1,0)</f>
        <v>0</v>
      </c>
      <c r="AH6" s="15">
        <f>IF($G$3=H8,1,0)</f>
        <v>0</v>
      </c>
      <c r="AI6" s="15">
        <f>IF($G$3=I8,1,0)</f>
        <v>0</v>
      </c>
      <c r="AJ6" s="15">
        <f>IF($G$3=J8,1,0)</f>
        <v>0</v>
      </c>
      <c r="AK6" s="15">
        <f>IF($G$3=K8,1,0)</f>
        <v>0</v>
      </c>
      <c r="AL6" s="15">
        <f>IF($G$3=L8,1,0)</f>
        <v>0</v>
      </c>
      <c r="AM6" s="15">
        <f>IF($G$3=M8,1,0)</f>
        <v>0</v>
      </c>
      <c r="AN6" s="15">
        <f>IF($G$3=N8,1,0)</f>
        <v>0</v>
      </c>
      <c r="AO6" s="15">
        <f>IF($G$3=O8,1,0)</f>
        <v>0</v>
      </c>
      <c r="AP6" s="15">
        <f>IF($G$3=P8,1,0)</f>
        <v>0</v>
      </c>
      <c r="AQ6" s="15">
        <f>IF($G$3=Q8,1,0)</f>
        <v>0</v>
      </c>
      <c r="AR6" s="15">
        <f>IF($G$3=R8,1,0)</f>
        <v>0</v>
      </c>
      <c r="AS6" s="15">
        <f>IF($G$3=S8,1,0)</f>
        <v>0</v>
      </c>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row>
    <row r="7" spans="1:101" s="15" customFormat="1" x14ac:dyDescent="0.3">
      <c r="Z7" s="25" t="s">
        <v>10</v>
      </c>
      <c r="AB7" s="15">
        <f>IF(AB5+AB6=2,1,0)</f>
        <v>0</v>
      </c>
      <c r="AC7" s="15">
        <f>IF(AC5+AC6=2,1,0)</f>
        <v>0</v>
      </c>
      <c r="AD7" s="15">
        <f t="shared" ref="AD7:AS7" si="0">IF(AD5+AD6=2,1,0)</f>
        <v>0</v>
      </c>
      <c r="AE7" s="15">
        <f t="shared" si="0"/>
        <v>0</v>
      </c>
      <c r="AF7" s="15">
        <f t="shared" si="0"/>
        <v>0</v>
      </c>
      <c r="AG7" s="15">
        <f t="shared" si="0"/>
        <v>0</v>
      </c>
      <c r="AH7" s="15">
        <f t="shared" si="0"/>
        <v>0</v>
      </c>
      <c r="AI7" s="15">
        <f t="shared" si="0"/>
        <v>0</v>
      </c>
      <c r="AJ7" s="15">
        <f t="shared" si="0"/>
        <v>0</v>
      </c>
      <c r="AK7" s="15">
        <f t="shared" si="0"/>
        <v>0</v>
      </c>
      <c r="AL7" s="15">
        <f t="shared" si="0"/>
        <v>0</v>
      </c>
      <c r="AM7" s="15">
        <f t="shared" si="0"/>
        <v>0</v>
      </c>
      <c r="AN7" s="15">
        <f t="shared" si="0"/>
        <v>0</v>
      </c>
      <c r="AO7" s="15">
        <f t="shared" si="0"/>
        <v>0</v>
      </c>
      <c r="AP7" s="15">
        <f t="shared" si="0"/>
        <v>0</v>
      </c>
      <c r="AQ7" s="15">
        <f t="shared" si="0"/>
        <v>0</v>
      </c>
      <c r="AR7" s="15">
        <f t="shared" si="0"/>
        <v>0</v>
      </c>
      <c r="AS7" s="15">
        <f t="shared" si="0"/>
        <v>0</v>
      </c>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row>
    <row r="8" spans="1:101" x14ac:dyDescent="0.3">
      <c r="A8" s="23"/>
      <c r="B8" s="17" t="s">
        <v>2</v>
      </c>
      <c r="C8" s="17" t="s">
        <v>11</v>
      </c>
      <c r="D8" s="17" t="s">
        <v>12</v>
      </c>
      <c r="E8" s="17" t="s">
        <v>13</v>
      </c>
      <c r="F8" s="17" t="s">
        <v>14</v>
      </c>
      <c r="G8" s="17" t="s">
        <v>15</v>
      </c>
      <c r="H8" s="17" t="s">
        <v>16</v>
      </c>
      <c r="I8" s="17" t="s">
        <v>17</v>
      </c>
      <c r="J8" s="17" t="s">
        <v>18</v>
      </c>
      <c r="K8" s="17" t="s">
        <v>19</v>
      </c>
      <c r="L8" s="17" t="s">
        <v>20</v>
      </c>
      <c r="M8" s="17" t="s">
        <v>21</v>
      </c>
      <c r="N8" s="17" t="s">
        <v>22</v>
      </c>
      <c r="O8" s="17" t="s">
        <v>23</v>
      </c>
      <c r="P8" s="17" t="s">
        <v>24</v>
      </c>
      <c r="Q8" s="17" t="s">
        <v>25</v>
      </c>
      <c r="R8" s="17" t="s">
        <v>26</v>
      </c>
      <c r="S8" s="17" t="s">
        <v>57</v>
      </c>
      <c r="Z8" s="35">
        <f>SUM(AC7:AS7)</f>
        <v>0</v>
      </c>
      <c r="AA8" s="25" t="s">
        <v>27</v>
      </c>
      <c r="AB8" s="25"/>
    </row>
    <row r="9" spans="1:101" x14ac:dyDescent="0.3">
      <c r="A9" s="23" t="s">
        <v>28</v>
      </c>
      <c r="B9" s="18">
        <v>25</v>
      </c>
      <c r="C9" s="18">
        <v>54</v>
      </c>
      <c r="D9" s="18">
        <v>48</v>
      </c>
      <c r="E9" s="18">
        <v>68</v>
      </c>
      <c r="F9" s="18">
        <v>125</v>
      </c>
      <c r="G9" s="18">
        <v>33</v>
      </c>
      <c r="H9" s="18">
        <v>1610</v>
      </c>
      <c r="I9" s="18">
        <v>1560</v>
      </c>
      <c r="J9" s="18">
        <v>1290</v>
      </c>
      <c r="K9" s="18">
        <v>1630</v>
      </c>
      <c r="L9" s="18">
        <v>18</v>
      </c>
      <c r="M9" s="18">
        <v>35</v>
      </c>
      <c r="N9" s="18">
        <v>75</v>
      </c>
      <c r="O9" s="18">
        <v>850</v>
      </c>
      <c r="P9" s="18">
        <v>950</v>
      </c>
      <c r="Q9" s="18">
        <v>1700</v>
      </c>
      <c r="R9" s="18">
        <v>53</v>
      </c>
      <c r="S9" s="18">
        <v>47</v>
      </c>
    </row>
    <row r="10" spans="1:101" x14ac:dyDescent="0.3">
      <c r="A10" s="23" t="s">
        <v>29</v>
      </c>
      <c r="B10" s="19">
        <f>IF($G$3=B8,$G$6,B11/B9)</f>
        <v>35</v>
      </c>
      <c r="C10" s="19">
        <f>IF($G$3=C8,$G$6,C11/C9)</f>
        <v>9.988793888888889</v>
      </c>
      <c r="D10" s="19">
        <f t="shared" ref="D10:S10" si="1">IF($G$3=D8,$G$6,D11/D9)</f>
        <v>11.233120208333332</v>
      </c>
      <c r="E10" s="19">
        <f t="shared" si="1"/>
        <v>7.54515125</v>
      </c>
      <c r="F10" s="19">
        <f t="shared" si="1"/>
        <v>5.2044725600000001</v>
      </c>
      <c r="G10" s="19">
        <f t="shared" si="1"/>
        <v>15.615329545454546</v>
      </c>
      <c r="H10" s="19">
        <f t="shared" si="1"/>
        <v>0.36920695652173913</v>
      </c>
      <c r="I10" s="19">
        <f t="shared" si="1"/>
        <v>0.3400336602564103</v>
      </c>
      <c r="J10" s="19">
        <f t="shared" si="1"/>
        <v>0.43414607751937989</v>
      </c>
      <c r="K10" s="19">
        <f t="shared" si="1"/>
        <v>0.34340554907975457</v>
      </c>
      <c r="L10" s="19">
        <f t="shared" si="1"/>
        <v>25.725939166666667</v>
      </c>
      <c r="M10" s="19">
        <f t="shared" si="1"/>
        <v>14.484816</v>
      </c>
      <c r="N10" s="19">
        <f t="shared" si="1"/>
        <v>6.3529358666666669</v>
      </c>
      <c r="O10" s="19">
        <f t="shared" si="1"/>
        <v>0.54606345294117642</v>
      </c>
      <c r="P10" s="19">
        <f t="shared" si="1"/>
        <v>0.48231134736842107</v>
      </c>
      <c r="Q10" s="19">
        <f t="shared" si="1"/>
        <v>0.25462098529411764</v>
      </c>
      <c r="R10" s="19">
        <f t="shared" si="1"/>
        <v>9.900183207547169</v>
      </c>
      <c r="S10" s="19">
        <f t="shared" si="1"/>
        <v>10.326835638297872</v>
      </c>
      <c r="Z10" s="33" t="s">
        <v>30</v>
      </c>
      <c r="AA10" s="25"/>
      <c r="AB10" s="15">
        <v>0</v>
      </c>
      <c r="AC10" s="15">
        <v>0</v>
      </c>
      <c r="AD10" s="15">
        <v>0</v>
      </c>
      <c r="AE10" s="15">
        <v>0</v>
      </c>
      <c r="AF10" s="15">
        <v>0</v>
      </c>
      <c r="AG10" s="15">
        <v>0</v>
      </c>
      <c r="AH10" s="15">
        <v>1</v>
      </c>
      <c r="AI10" s="15">
        <v>1</v>
      </c>
      <c r="AJ10" s="15">
        <v>1</v>
      </c>
      <c r="AK10" s="15">
        <v>1</v>
      </c>
      <c r="AL10" s="15">
        <v>0</v>
      </c>
      <c r="AM10" s="15">
        <v>0</v>
      </c>
      <c r="AN10" s="15">
        <v>0</v>
      </c>
      <c r="AO10" s="15">
        <v>1</v>
      </c>
      <c r="AP10" s="15">
        <v>1</v>
      </c>
      <c r="AQ10" s="15">
        <v>1</v>
      </c>
      <c r="AR10" s="15">
        <v>0</v>
      </c>
      <c r="AS10" s="15">
        <v>0</v>
      </c>
    </row>
    <row r="11" spans="1:101" s="15" customFormat="1" x14ac:dyDescent="0.3">
      <c r="A11" s="23" t="s">
        <v>31</v>
      </c>
      <c r="B11" s="32">
        <f t="shared" ref="B11" si="2">IF($G$3=B8,B9*B10,$AC$17+B25)</f>
        <v>875</v>
      </c>
      <c r="C11" s="32">
        <f>IF($G$3=C8,C9*C10,$AC$17+C25)</f>
        <v>539.39486999999997</v>
      </c>
      <c r="D11" s="32">
        <f>IF($G$3=D8,D9*D10,$AC$17+D25)</f>
        <v>539.18976999999995</v>
      </c>
      <c r="E11" s="32">
        <f>IF($G$3=E8,E9*E10,$AC$17+E25)</f>
        <v>513.07028500000001</v>
      </c>
      <c r="F11" s="32">
        <f>IF($G$3=F8,F9*F10,$AC$17+F25)</f>
        <v>650.55907000000002</v>
      </c>
      <c r="G11" s="32">
        <f>IF($G$3=G8,G9*G10,$AC$17+G25)</f>
        <v>515.30587500000001</v>
      </c>
      <c r="H11" s="32">
        <f>IF($G$3=H8,H9*H10,$AC$17+H25)</f>
        <v>594.42319999999995</v>
      </c>
      <c r="I11" s="32">
        <f>IF($G$3=I8,I9*I10,$AC$17+I25)</f>
        <v>530.45251000000007</v>
      </c>
      <c r="J11" s="32">
        <f>IF($G$3=J8,J9*J10,$AC$17+J25)</f>
        <v>560.04844000000003</v>
      </c>
      <c r="K11" s="32">
        <f>IF($G$3=K8,K9*K10,$AC$17+K25)</f>
        <v>559.75104499999998</v>
      </c>
      <c r="L11" s="32">
        <f>IF($G$3=L8,L9*L10,$AC$17+L25)</f>
        <v>463.06690500000002</v>
      </c>
      <c r="M11" s="32">
        <f>IF($G$3=M8,M9*M10,$AC$17+M25)</f>
        <v>506.96856000000002</v>
      </c>
      <c r="N11" s="32">
        <f>IF($G$3=N8,N9*N10,$AC$17+N25)</f>
        <v>476.47019</v>
      </c>
      <c r="O11" s="32">
        <f>IF($G$3=O8,O9*O10,$AC$17+O25)</f>
        <v>464.15393499999999</v>
      </c>
      <c r="P11" s="32">
        <f>IF($G$3=P8,P9*P10,$AC$17+P25)</f>
        <v>458.19578000000001</v>
      </c>
      <c r="Q11" s="32">
        <f>IF($G$3=Q8,Q9*Q10,$AC$17+Q25)</f>
        <v>432.85567500000002</v>
      </c>
      <c r="R11" s="32">
        <f>IF($G$3=R8,R9*R10,$AC$17+R25)</f>
        <v>524.70970999999997</v>
      </c>
      <c r="S11" s="32">
        <f>IF($G$3=S8,S9*S10,$AC$17+S25)</f>
        <v>485.36127499999998</v>
      </c>
      <c r="Z11" s="33" t="s">
        <v>32</v>
      </c>
      <c r="AB11" s="15">
        <f t="shared" ref="AB11:AS11" si="3">IF(AB6+AB10=2,1,0)</f>
        <v>0</v>
      </c>
      <c r="AC11" s="15">
        <f t="shared" si="3"/>
        <v>0</v>
      </c>
      <c r="AD11" s="15">
        <f t="shared" si="3"/>
        <v>0</v>
      </c>
      <c r="AE11" s="15">
        <f t="shared" si="3"/>
        <v>0</v>
      </c>
      <c r="AF11" s="15">
        <f t="shared" si="3"/>
        <v>0</v>
      </c>
      <c r="AG11" s="15">
        <f t="shared" si="3"/>
        <v>0</v>
      </c>
      <c r="AH11" s="15">
        <f t="shared" si="3"/>
        <v>0</v>
      </c>
      <c r="AI11" s="15">
        <f t="shared" si="3"/>
        <v>0</v>
      </c>
      <c r="AJ11" s="15">
        <f t="shared" si="3"/>
        <v>0</v>
      </c>
      <c r="AK11" s="15">
        <f t="shared" si="3"/>
        <v>0</v>
      </c>
      <c r="AL11" s="15">
        <f t="shared" si="3"/>
        <v>0</v>
      </c>
      <c r="AM11" s="15">
        <f t="shared" si="3"/>
        <v>0</v>
      </c>
      <c r="AN11" s="15">
        <f t="shared" si="3"/>
        <v>0</v>
      </c>
      <c r="AO11" s="15">
        <f t="shared" si="3"/>
        <v>0</v>
      </c>
      <c r="AP11" s="15">
        <f t="shared" si="3"/>
        <v>0</v>
      </c>
      <c r="AQ11" s="15">
        <f t="shared" si="3"/>
        <v>0</v>
      </c>
      <c r="AR11" s="15">
        <f t="shared" si="3"/>
        <v>0</v>
      </c>
      <c r="AS11" s="15">
        <f t="shared" si="3"/>
        <v>0</v>
      </c>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row>
    <row r="12" spans="1:101" s="15" customFormat="1" x14ac:dyDescent="0.3">
      <c r="A12" s="23"/>
      <c r="B12" s="34"/>
      <c r="C12" s="34"/>
      <c r="D12" s="34"/>
      <c r="E12" s="34"/>
      <c r="F12" s="34"/>
      <c r="G12" s="34"/>
      <c r="H12" s="34"/>
      <c r="I12" s="34"/>
      <c r="J12" s="34"/>
      <c r="K12" s="34"/>
      <c r="L12" s="34"/>
      <c r="M12" s="34"/>
      <c r="N12" s="34"/>
      <c r="O12" s="34"/>
      <c r="P12" s="34"/>
      <c r="Q12" s="34"/>
      <c r="R12" s="34"/>
      <c r="S12" s="34"/>
      <c r="Z12" s="35">
        <f>SUM(AC11:AS11)</f>
        <v>0</v>
      </c>
      <c r="AA12" s="25" t="s">
        <v>33</v>
      </c>
      <c r="AB12" s="25"/>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row>
    <row r="13" spans="1:101" s="15" customFormat="1" x14ac:dyDescent="0.3">
      <c r="A13" s="23" t="s">
        <v>34</v>
      </c>
      <c r="B13" s="34"/>
      <c r="C13" s="34"/>
      <c r="D13" s="34"/>
      <c r="E13" s="34"/>
      <c r="F13" s="34"/>
      <c r="G13" s="34"/>
      <c r="H13" s="34"/>
      <c r="I13" s="34"/>
      <c r="J13" s="34"/>
      <c r="K13" s="34"/>
      <c r="L13" s="34"/>
      <c r="M13" s="34"/>
      <c r="N13" s="34"/>
      <c r="O13" s="34"/>
      <c r="P13" s="34"/>
      <c r="Q13" s="34"/>
      <c r="R13" s="34"/>
      <c r="S13" s="34"/>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row>
    <row r="14" spans="1:101" x14ac:dyDescent="0.3">
      <c r="A14" s="23" t="s">
        <v>35</v>
      </c>
      <c r="B14" s="16">
        <v>100</v>
      </c>
      <c r="C14" s="16">
        <v>17.5</v>
      </c>
      <c r="D14" s="16">
        <v>22.75</v>
      </c>
      <c r="E14" s="16">
        <v>14</v>
      </c>
      <c r="F14" s="16">
        <v>83.47</v>
      </c>
      <c r="G14" s="16">
        <v>65.75</v>
      </c>
      <c r="H14" s="16">
        <v>56.1</v>
      </c>
      <c r="I14" s="16">
        <v>33</v>
      </c>
      <c r="J14" s="16">
        <v>51.3</v>
      </c>
      <c r="K14" s="16">
        <v>57</v>
      </c>
      <c r="L14" s="16">
        <v>16</v>
      </c>
      <c r="M14" s="16">
        <v>42</v>
      </c>
      <c r="N14" s="16">
        <v>13</v>
      </c>
      <c r="O14" s="16">
        <v>24</v>
      </c>
      <c r="P14" s="16">
        <v>22.5</v>
      </c>
      <c r="Q14" s="16">
        <v>6.25</v>
      </c>
      <c r="R14" s="16">
        <v>9.3000000000000007</v>
      </c>
      <c r="S14" s="16">
        <v>9.3000000000000007</v>
      </c>
      <c r="AC14" s="15" t="s">
        <v>36</v>
      </c>
    </row>
    <row r="15" spans="1:101" x14ac:dyDescent="0.3">
      <c r="A15" s="23" t="s">
        <v>37</v>
      </c>
      <c r="B15" s="20">
        <v>75</v>
      </c>
      <c r="C15" s="20">
        <v>22</v>
      </c>
      <c r="D15" s="20">
        <v>22</v>
      </c>
      <c r="E15" s="20">
        <v>19.2</v>
      </c>
      <c r="F15" s="20">
        <v>24</v>
      </c>
      <c r="G15" s="20">
        <v>24</v>
      </c>
      <c r="H15" s="20">
        <v>45.8</v>
      </c>
      <c r="I15" s="20">
        <v>27</v>
      </c>
      <c r="J15" s="20">
        <v>29.2</v>
      </c>
      <c r="K15" s="20">
        <v>22.5</v>
      </c>
      <c r="L15" s="20">
        <v>21</v>
      </c>
      <c r="M15" s="20">
        <v>31.5</v>
      </c>
      <c r="N15" s="20">
        <v>5.25</v>
      </c>
      <c r="O15" s="20">
        <v>13.7</v>
      </c>
      <c r="P15" s="20">
        <v>11.5</v>
      </c>
      <c r="Q15" s="20">
        <v>3.25</v>
      </c>
      <c r="R15" s="20">
        <v>23.9</v>
      </c>
      <c r="S15" s="20">
        <v>6.5</v>
      </c>
      <c r="AB15" s="15">
        <f>IF($G$3=B8,B27,0)</f>
        <v>362.25</v>
      </c>
      <c r="AC15" s="15">
        <f>IF($G$3=C8,C27,0)</f>
        <v>0</v>
      </c>
      <c r="AD15" s="15">
        <f>IF($G$3=D8,D27,0)</f>
        <v>0</v>
      </c>
      <c r="AE15" s="15">
        <f>IF($G$3=E8,E27,0)</f>
        <v>0</v>
      </c>
      <c r="AF15" s="15">
        <f>IF($G$3=F8,F27,0)</f>
        <v>0</v>
      </c>
      <c r="AG15" s="15">
        <f>IF($G$3=G8,G27,0)</f>
        <v>0</v>
      </c>
      <c r="AH15" s="15">
        <f>IF($G$3=H8,H27,0)</f>
        <v>0</v>
      </c>
      <c r="AI15" s="15">
        <f>IF($G$3=I8,I27,0)</f>
        <v>0</v>
      </c>
      <c r="AJ15" s="15">
        <f>IF($G$3=J8,J27,0)</f>
        <v>0</v>
      </c>
      <c r="AK15" s="15">
        <f>IF($G$3=K8,K27,0)</f>
        <v>0</v>
      </c>
      <c r="AL15" s="15">
        <f>IF($G$3=L8,L27,0)</f>
        <v>0</v>
      </c>
      <c r="AM15" s="15">
        <f>IF($G$3=M8,M27,0)</f>
        <v>0</v>
      </c>
      <c r="AN15" s="15">
        <f>IF($G$3=N8,N27,0)</f>
        <v>0</v>
      </c>
      <c r="AO15" s="15">
        <f>IF($G$3=O8,O27,0)</f>
        <v>0</v>
      </c>
      <c r="AP15" s="15">
        <f>IF($G$3=P8,P27,0)</f>
        <v>0</v>
      </c>
      <c r="AQ15" s="15">
        <f>IF($G$3=Q8,Q27,0)</f>
        <v>0</v>
      </c>
      <c r="AR15" s="15">
        <f>IF($G$3=R8,R27,0)</f>
        <v>0</v>
      </c>
      <c r="AS15" s="15">
        <f>IF($G$3=S8,S27,0)</f>
        <v>0</v>
      </c>
    </row>
    <row r="16" spans="1:101" x14ac:dyDescent="0.3">
      <c r="A16" s="23" t="s">
        <v>38</v>
      </c>
      <c r="B16" s="20">
        <v>0</v>
      </c>
      <c r="C16" s="20">
        <v>17</v>
      </c>
      <c r="D16" s="20">
        <v>17</v>
      </c>
      <c r="E16" s="20">
        <v>17</v>
      </c>
      <c r="F16" s="20">
        <v>0</v>
      </c>
      <c r="G16" s="20">
        <v>0</v>
      </c>
      <c r="H16" s="20">
        <v>20</v>
      </c>
      <c r="I16" s="20">
        <v>0</v>
      </c>
      <c r="J16" s="20">
        <v>0</v>
      </c>
      <c r="K16" s="20">
        <v>0</v>
      </c>
      <c r="L16" s="20">
        <v>0</v>
      </c>
      <c r="M16" s="20">
        <v>1.5</v>
      </c>
      <c r="N16" s="20">
        <v>0</v>
      </c>
      <c r="O16" s="20">
        <v>0</v>
      </c>
      <c r="P16" s="20">
        <v>0</v>
      </c>
      <c r="Q16" s="20">
        <v>0</v>
      </c>
      <c r="R16" s="20">
        <v>9</v>
      </c>
      <c r="S16" s="20">
        <v>0</v>
      </c>
      <c r="AC16" s="15" t="s">
        <v>39</v>
      </c>
    </row>
    <row r="17" spans="1:101" x14ac:dyDescent="0.3">
      <c r="A17" s="23" t="s">
        <v>40</v>
      </c>
      <c r="B17" s="20">
        <v>0</v>
      </c>
      <c r="C17" s="20">
        <v>0</v>
      </c>
      <c r="D17" s="20">
        <v>0</v>
      </c>
      <c r="E17" s="20">
        <v>0</v>
      </c>
      <c r="F17" s="20">
        <v>0</v>
      </c>
      <c r="G17" s="20">
        <v>4</v>
      </c>
      <c r="H17" s="20">
        <v>0</v>
      </c>
      <c r="I17" s="20">
        <v>5</v>
      </c>
      <c r="J17" s="20">
        <v>10</v>
      </c>
      <c r="K17" s="20">
        <v>0</v>
      </c>
      <c r="L17" s="20">
        <v>0</v>
      </c>
      <c r="M17" s="20">
        <v>0</v>
      </c>
      <c r="N17" s="20">
        <v>0</v>
      </c>
      <c r="O17" s="20">
        <v>6</v>
      </c>
      <c r="P17" s="20">
        <v>0</v>
      </c>
      <c r="Q17" s="20">
        <v>0</v>
      </c>
      <c r="R17" s="20">
        <v>0</v>
      </c>
      <c r="S17" s="20">
        <v>0</v>
      </c>
      <c r="AC17" s="15">
        <f>SUM(AB15:AS15)</f>
        <v>362.25</v>
      </c>
    </row>
    <row r="18" spans="1:101" x14ac:dyDescent="0.3">
      <c r="A18" s="23" t="s">
        <v>41</v>
      </c>
      <c r="B18" s="20">
        <v>100</v>
      </c>
      <c r="C18" s="20">
        <v>67.010000000000005</v>
      </c>
      <c r="D18" s="20">
        <v>58.12</v>
      </c>
      <c r="E18" s="20">
        <v>49.73</v>
      </c>
      <c r="F18" s="20">
        <v>81.819999999999993</v>
      </c>
      <c r="G18" s="20">
        <v>7.38</v>
      </c>
      <c r="H18" s="20">
        <v>35.729999999999997</v>
      </c>
      <c r="I18" s="20">
        <v>33.729999999999997</v>
      </c>
      <c r="J18" s="20">
        <v>25.65</v>
      </c>
      <c r="K18" s="20">
        <v>60.61</v>
      </c>
      <c r="L18" s="20">
        <v>18.510000000000002</v>
      </c>
      <c r="M18" s="20">
        <v>9.06</v>
      </c>
      <c r="N18" s="20">
        <v>46.27</v>
      </c>
      <c r="O18" s="20">
        <v>21.76</v>
      </c>
      <c r="P18" s="20">
        <v>14.74</v>
      </c>
      <c r="Q18" s="20">
        <v>23.01</v>
      </c>
      <c r="R18" s="20">
        <v>65.53</v>
      </c>
      <c r="S18" s="20">
        <v>56.64</v>
      </c>
    </row>
    <row r="19" spans="1:101" x14ac:dyDescent="0.3">
      <c r="A19" s="23" t="s">
        <v>42</v>
      </c>
      <c r="B19" s="20">
        <v>25</v>
      </c>
      <c r="C19" s="20">
        <v>13.6</v>
      </c>
      <c r="D19" s="20">
        <v>17.5</v>
      </c>
      <c r="E19" s="20">
        <v>10.8</v>
      </c>
      <c r="F19" s="20">
        <v>20.3</v>
      </c>
      <c r="G19" s="20">
        <v>12.3</v>
      </c>
      <c r="H19" s="20">
        <v>17</v>
      </c>
      <c r="I19" s="20">
        <v>16.600000000000001</v>
      </c>
      <c r="J19" s="20">
        <v>21.5</v>
      </c>
      <c r="K19" s="20">
        <v>17.5</v>
      </c>
      <c r="L19" s="20">
        <v>7.5</v>
      </c>
      <c r="M19" s="20">
        <v>12.6</v>
      </c>
      <c r="N19" s="20">
        <v>7.4</v>
      </c>
      <c r="O19" s="20">
        <v>0</v>
      </c>
      <c r="P19" s="20">
        <v>10.6</v>
      </c>
      <c r="Q19" s="20">
        <v>0</v>
      </c>
      <c r="R19" s="20">
        <v>13.5</v>
      </c>
      <c r="S19" s="20">
        <v>11.1</v>
      </c>
      <c r="AC19" s="25" t="s">
        <v>43</v>
      </c>
      <c r="AG19" s="38">
        <v>5.0999999999999997E-2</v>
      </c>
    </row>
    <row r="20" spans="1:101" x14ac:dyDescent="0.3">
      <c r="A20" s="23" t="s">
        <v>44</v>
      </c>
      <c r="B20" s="20">
        <v>65</v>
      </c>
      <c r="C20" s="20">
        <v>14.45</v>
      </c>
      <c r="D20" s="20">
        <v>14.16</v>
      </c>
      <c r="E20" s="20">
        <v>15.02</v>
      </c>
      <c r="F20" s="20">
        <v>21.44</v>
      </c>
      <c r="G20" s="20">
        <v>12.26</v>
      </c>
      <c r="H20" s="20">
        <v>16.02</v>
      </c>
      <c r="I20" s="20">
        <v>14.83</v>
      </c>
      <c r="J20" s="20">
        <v>14.42</v>
      </c>
      <c r="K20" s="20">
        <v>14.04</v>
      </c>
      <c r="L20" s="20">
        <v>13.69</v>
      </c>
      <c r="M20" s="20">
        <v>14.43</v>
      </c>
      <c r="N20" s="20">
        <v>16.71</v>
      </c>
      <c r="O20" s="20">
        <v>13.17</v>
      </c>
      <c r="P20" s="20">
        <v>13.36</v>
      </c>
      <c r="Q20" s="20">
        <v>14.73</v>
      </c>
      <c r="R20" s="20">
        <v>12.34</v>
      </c>
      <c r="S20" s="20">
        <v>12.1</v>
      </c>
    </row>
    <row r="21" spans="1:101" x14ac:dyDescent="0.3">
      <c r="A21" s="23" t="s">
        <v>45</v>
      </c>
      <c r="B21" s="20">
        <v>90</v>
      </c>
      <c r="C21" s="20">
        <v>19.68</v>
      </c>
      <c r="D21" s="20">
        <v>19.510000000000002</v>
      </c>
      <c r="E21" s="20">
        <v>19.82</v>
      </c>
      <c r="F21" s="20">
        <v>26.11</v>
      </c>
      <c r="G21" s="20">
        <v>18.559999999999999</v>
      </c>
      <c r="H21" s="20">
        <v>22.75</v>
      </c>
      <c r="I21" s="20">
        <v>19.68</v>
      </c>
      <c r="J21" s="20">
        <v>19.440000000000001</v>
      </c>
      <c r="K21" s="20">
        <v>19.440000000000001</v>
      </c>
      <c r="L21" s="20">
        <v>20.11</v>
      </c>
      <c r="M21" s="20">
        <v>20.53</v>
      </c>
      <c r="N21" s="20">
        <v>21.25</v>
      </c>
      <c r="O21" s="20">
        <v>19.239999999999998</v>
      </c>
      <c r="P21" s="20">
        <v>19.36</v>
      </c>
      <c r="Q21" s="20">
        <v>20.11</v>
      </c>
      <c r="R21" s="20">
        <v>17.350000000000001</v>
      </c>
      <c r="S21" s="20">
        <v>16.91</v>
      </c>
    </row>
    <row r="22" spans="1:101" x14ac:dyDescent="0.3">
      <c r="A22" s="23" t="s">
        <v>46</v>
      </c>
      <c r="B22" s="20">
        <v>0</v>
      </c>
      <c r="C22" s="20">
        <v>0</v>
      </c>
      <c r="D22" s="20">
        <v>0</v>
      </c>
      <c r="E22" s="20">
        <v>0</v>
      </c>
      <c r="F22" s="20">
        <v>22.5</v>
      </c>
      <c r="G22" s="20">
        <v>0</v>
      </c>
      <c r="H22" s="20">
        <v>0</v>
      </c>
      <c r="I22" s="20">
        <v>4.68</v>
      </c>
      <c r="J22" s="20">
        <v>3.87</v>
      </c>
      <c r="K22" s="20">
        <v>0</v>
      </c>
      <c r="L22" s="20">
        <v>0</v>
      </c>
      <c r="M22" s="20">
        <v>0</v>
      </c>
      <c r="N22" s="20">
        <v>0</v>
      </c>
      <c r="O22" s="20">
        <v>0</v>
      </c>
      <c r="P22" s="20">
        <v>0</v>
      </c>
      <c r="Q22" s="20">
        <v>0</v>
      </c>
      <c r="R22" s="20">
        <v>0</v>
      </c>
      <c r="S22" s="20">
        <v>0</v>
      </c>
    </row>
    <row r="23" spans="1:101" x14ac:dyDescent="0.3">
      <c r="A23" s="23" t="s">
        <v>47</v>
      </c>
      <c r="B23" s="20">
        <v>45</v>
      </c>
      <c r="C23" s="20">
        <v>1.5</v>
      </c>
      <c r="D23" s="20">
        <v>1.5</v>
      </c>
      <c r="E23" s="20">
        <v>1.5</v>
      </c>
      <c r="F23" s="20">
        <v>1.5</v>
      </c>
      <c r="G23" s="20">
        <v>5</v>
      </c>
      <c r="H23" s="20">
        <v>13</v>
      </c>
      <c r="I23" s="20">
        <v>9.5</v>
      </c>
      <c r="J23" s="20">
        <v>17.5</v>
      </c>
      <c r="K23" s="20">
        <v>1.5</v>
      </c>
      <c r="L23" s="20">
        <v>1.5</v>
      </c>
      <c r="M23" s="20">
        <v>9.5</v>
      </c>
      <c r="N23" s="20">
        <v>1.5</v>
      </c>
      <c r="O23" s="20">
        <v>1.5</v>
      </c>
      <c r="P23" s="20">
        <v>1.5</v>
      </c>
      <c r="Q23" s="20">
        <v>1.5</v>
      </c>
      <c r="R23" s="20">
        <v>7.5</v>
      </c>
      <c r="S23" s="20">
        <v>7.5</v>
      </c>
    </row>
    <row r="24" spans="1:101" s="15" customFormat="1" x14ac:dyDescent="0.3">
      <c r="A24" s="23" t="s">
        <v>48</v>
      </c>
      <c r="B24" s="37">
        <f>SUM(B14:B23)*$AG$19*6/12</f>
        <v>12.75</v>
      </c>
      <c r="C24" s="37">
        <f>SUM(C14:C23)*$AG$19*6/12</f>
        <v>4.4048699999999998</v>
      </c>
      <c r="D24" s="37">
        <f t="shared" ref="D24:S24" si="4">SUM(D14:D23)*$AG$19*6/12</f>
        <v>4.3997699999999993</v>
      </c>
      <c r="E24" s="37">
        <f t="shared" si="4"/>
        <v>3.7502849999999994</v>
      </c>
      <c r="F24" s="37">
        <f t="shared" si="4"/>
        <v>7.1690700000000005</v>
      </c>
      <c r="G24" s="37">
        <f t="shared" si="4"/>
        <v>3.8058749999999999</v>
      </c>
      <c r="H24" s="37">
        <f t="shared" si="4"/>
        <v>5.7732000000000001</v>
      </c>
      <c r="I24" s="37">
        <f t="shared" si="4"/>
        <v>4.1825099999999997</v>
      </c>
      <c r="J24" s="37">
        <f t="shared" si="4"/>
        <v>4.9184399999999995</v>
      </c>
      <c r="K24" s="37">
        <f t="shared" si="4"/>
        <v>4.9110449999999997</v>
      </c>
      <c r="L24" s="37">
        <f t="shared" si="4"/>
        <v>2.5069049999999997</v>
      </c>
      <c r="M24" s="37">
        <f t="shared" si="4"/>
        <v>3.5985600000000004</v>
      </c>
      <c r="N24" s="37">
        <f t="shared" si="4"/>
        <v>2.8401900000000002</v>
      </c>
      <c r="O24" s="37">
        <f t="shared" si="4"/>
        <v>2.533935</v>
      </c>
      <c r="P24" s="37">
        <f t="shared" si="4"/>
        <v>2.38578</v>
      </c>
      <c r="Q24" s="37">
        <f t="shared" si="4"/>
        <v>1.7556750000000001</v>
      </c>
      <c r="R24" s="37">
        <f t="shared" si="4"/>
        <v>4.0397099999999995</v>
      </c>
      <c r="S24" s="37">
        <f t="shared" si="4"/>
        <v>3.0612749999999997</v>
      </c>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row>
    <row r="25" spans="1:101" s="15" customFormat="1" x14ac:dyDescent="0.3">
      <c r="A25" s="23" t="s">
        <v>49</v>
      </c>
      <c r="B25" s="32">
        <f t="shared" ref="B25:S25" si="5">SUM(B14:B24)</f>
        <v>512.75</v>
      </c>
      <c r="C25" s="32">
        <f t="shared" si="5"/>
        <v>177.14487</v>
      </c>
      <c r="D25" s="32">
        <f t="shared" si="5"/>
        <v>176.93976999999998</v>
      </c>
      <c r="E25" s="32">
        <f t="shared" si="5"/>
        <v>150.82028499999998</v>
      </c>
      <c r="F25" s="32">
        <f t="shared" si="5"/>
        <v>288.30906999999996</v>
      </c>
      <c r="G25" s="32">
        <f t="shared" si="5"/>
        <v>153.05587499999999</v>
      </c>
      <c r="H25" s="32">
        <f t="shared" si="5"/>
        <v>232.17320000000001</v>
      </c>
      <c r="I25" s="32">
        <f t="shared" si="5"/>
        <v>168.20251000000002</v>
      </c>
      <c r="J25" s="32">
        <f t="shared" si="5"/>
        <v>197.79844</v>
      </c>
      <c r="K25" s="32">
        <f t="shared" si="5"/>
        <v>197.501045</v>
      </c>
      <c r="L25" s="32">
        <f t="shared" si="5"/>
        <v>100.81690500000001</v>
      </c>
      <c r="M25" s="32">
        <f t="shared" si="5"/>
        <v>144.71856</v>
      </c>
      <c r="N25" s="32">
        <f t="shared" si="5"/>
        <v>114.22019000000003</v>
      </c>
      <c r="O25" s="32">
        <f t="shared" si="5"/>
        <v>101.903935</v>
      </c>
      <c r="P25" s="32">
        <f t="shared" si="5"/>
        <v>95.945779999999999</v>
      </c>
      <c r="Q25" s="32">
        <f t="shared" si="5"/>
        <v>70.605675000000005</v>
      </c>
      <c r="R25" s="32">
        <f t="shared" si="5"/>
        <v>162.45970999999997</v>
      </c>
      <c r="S25" s="32">
        <f t="shared" si="5"/>
        <v>123.11127499999998</v>
      </c>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row>
    <row r="26" spans="1:101" s="15" customFormat="1" x14ac:dyDescent="0.3">
      <c r="A26" s="23"/>
      <c r="B26" s="32"/>
      <c r="C26" s="32"/>
      <c r="D26" s="32"/>
      <c r="E26" s="32"/>
      <c r="F26" s="32"/>
      <c r="G26" s="32"/>
      <c r="H26" s="32"/>
      <c r="I26" s="32"/>
      <c r="J26" s="32"/>
      <c r="K26" s="32"/>
      <c r="L26" s="32"/>
      <c r="M26" s="32"/>
      <c r="N26" s="32"/>
      <c r="O26" s="32"/>
      <c r="P26" s="32"/>
      <c r="Q26" s="32"/>
      <c r="R26" s="32"/>
      <c r="S26" s="32"/>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row>
    <row r="27" spans="1:101" s="15" customFormat="1" x14ac:dyDescent="0.3">
      <c r="A27" s="23" t="s">
        <v>50</v>
      </c>
      <c r="B27" s="32">
        <f t="shared" ref="B27:S27" si="6">B11-B25</f>
        <v>362.25</v>
      </c>
      <c r="C27" s="32">
        <f t="shared" si="6"/>
        <v>362.25</v>
      </c>
      <c r="D27" s="32">
        <f t="shared" si="6"/>
        <v>362.25</v>
      </c>
      <c r="E27" s="32">
        <f t="shared" si="6"/>
        <v>362.25</v>
      </c>
      <c r="F27" s="32">
        <f t="shared" si="6"/>
        <v>362.25000000000006</v>
      </c>
      <c r="G27" s="32">
        <f t="shared" si="6"/>
        <v>362.25</v>
      </c>
      <c r="H27" s="32">
        <f t="shared" si="6"/>
        <v>362.24999999999994</v>
      </c>
      <c r="I27" s="32">
        <f t="shared" si="6"/>
        <v>362.25000000000006</v>
      </c>
      <c r="J27" s="32">
        <f t="shared" si="6"/>
        <v>362.25</v>
      </c>
      <c r="K27" s="32">
        <f t="shared" si="6"/>
        <v>362.25</v>
      </c>
      <c r="L27" s="32">
        <f t="shared" si="6"/>
        <v>362.25</v>
      </c>
      <c r="M27" s="32">
        <f t="shared" si="6"/>
        <v>362.25</v>
      </c>
      <c r="N27" s="32">
        <f t="shared" si="6"/>
        <v>362.25</v>
      </c>
      <c r="O27" s="32">
        <f t="shared" si="6"/>
        <v>362.25</v>
      </c>
      <c r="P27" s="32">
        <f t="shared" si="6"/>
        <v>362.25</v>
      </c>
      <c r="Q27" s="32">
        <f t="shared" si="6"/>
        <v>362.25</v>
      </c>
      <c r="R27" s="32">
        <f t="shared" si="6"/>
        <v>362.25</v>
      </c>
      <c r="S27" s="32">
        <f t="shared" si="6"/>
        <v>362.25</v>
      </c>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row>
    <row r="28" spans="1:101" s="15" customFormat="1" x14ac:dyDescent="0.3">
      <c r="A28" s="15" t="s">
        <v>51</v>
      </c>
      <c r="B28" s="36"/>
      <c r="C28" s="36"/>
      <c r="D28" s="36"/>
      <c r="E28" s="36"/>
      <c r="F28" s="36"/>
      <c r="G28" s="36"/>
      <c r="H28" s="36"/>
      <c r="I28" s="36"/>
      <c r="J28" s="36"/>
      <c r="K28" s="36"/>
      <c r="L28" s="36"/>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row>
    <row r="29" spans="1:101" s="15" customFormat="1" x14ac:dyDescent="0.3">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row>
    <row r="30" spans="1:101" s="15" customFormat="1" x14ac:dyDescent="0.3">
      <c r="A30" s="22" t="s">
        <v>52</v>
      </c>
      <c r="B30" s="22"/>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row>
    <row r="31" spans="1:101" s="15" customFormat="1" x14ac:dyDescent="0.3">
      <c r="A31" s="15" t="s">
        <v>53</v>
      </c>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row>
    <row r="32" spans="1:101" s="15" customFormat="1" x14ac:dyDescent="0.3">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row>
    <row r="33" spans="1:101" s="41" customFormat="1" x14ac:dyDescent="0.3">
      <c r="A33" s="41" t="s">
        <v>58</v>
      </c>
    </row>
    <row r="34" spans="1:101" s="41" customFormat="1" x14ac:dyDescent="0.3">
      <c r="A34" s="41" t="s">
        <v>59</v>
      </c>
    </row>
    <row r="35" spans="1:101" s="41" customFormat="1" x14ac:dyDescent="0.3">
      <c r="A35" s="41" t="s">
        <v>60</v>
      </c>
    </row>
    <row r="36" spans="1:101" s="41" customFormat="1" x14ac:dyDescent="0.3"/>
    <row r="37" spans="1:101" s="41" customFormat="1" x14ac:dyDescent="0.3">
      <c r="A37" s="44" t="s">
        <v>61</v>
      </c>
      <c r="B37" s="42"/>
      <c r="C37" s="43"/>
      <c r="D37" s="48"/>
      <c r="E37" s="43"/>
      <c r="F37" s="43"/>
      <c r="G37" s="43"/>
      <c r="H37" s="47"/>
    </row>
    <row r="38" spans="1:101" s="41" customFormat="1" x14ac:dyDescent="0.3">
      <c r="A38" s="45">
        <v>43313</v>
      </c>
      <c r="B38" s="46"/>
      <c r="C38" s="43"/>
      <c r="D38" s="49"/>
      <c r="E38" s="49"/>
      <c r="F38" s="49"/>
      <c r="G38" s="49"/>
      <c r="H38" s="49"/>
    </row>
    <row r="39" spans="1:101" s="41" customFormat="1" ht="109.2" customHeight="1" x14ac:dyDescent="0.3">
      <c r="A39" s="40" t="s">
        <v>62</v>
      </c>
      <c r="B39" s="40"/>
      <c r="C39" s="40"/>
      <c r="D39" s="40"/>
      <c r="E39" s="40"/>
      <c r="F39" s="40"/>
      <c r="G39" s="40"/>
      <c r="H39" s="40"/>
    </row>
    <row r="40" spans="1:101" s="41" customFormat="1" x14ac:dyDescent="0.3"/>
    <row r="41" spans="1:101" s="41" customFormat="1" x14ac:dyDescent="0.3"/>
    <row r="42" spans="1:101" s="41" customFormat="1" x14ac:dyDescent="0.3"/>
    <row r="43" spans="1:101" s="15" customFormat="1" x14ac:dyDescent="0.3">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row>
    <row r="44" spans="1:101" s="15" customFormat="1" x14ac:dyDescent="0.3">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row>
    <row r="45" spans="1:101" s="15" customFormat="1" x14ac:dyDescent="0.3">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row>
    <row r="46" spans="1:101" s="15" customFormat="1" x14ac:dyDescent="0.3">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row>
    <row r="47" spans="1:101" s="15" customFormat="1" x14ac:dyDescent="0.3">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row>
    <row r="48" spans="1:101" s="15" customFormat="1" x14ac:dyDescent="0.3">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row>
    <row r="49" spans="56:101" s="15" customFormat="1" x14ac:dyDescent="0.3">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row>
    <row r="50" spans="56:101" s="15" customFormat="1" x14ac:dyDescent="0.3">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row>
    <row r="51" spans="56:101" s="15" customFormat="1" x14ac:dyDescent="0.3">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row>
    <row r="52" spans="56:101" s="15" customFormat="1" x14ac:dyDescent="0.3">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row>
    <row r="53" spans="56:101" s="15" customFormat="1" x14ac:dyDescent="0.3">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row>
    <row r="54" spans="56:101" s="15" customFormat="1" x14ac:dyDescent="0.3">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row>
    <row r="55" spans="56:101" s="15" customFormat="1" x14ac:dyDescent="0.3">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row>
    <row r="56" spans="56:101" s="15" customFormat="1" x14ac:dyDescent="0.3">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row>
    <row r="57" spans="56:101" s="15" customFormat="1" x14ac:dyDescent="0.3">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row>
    <row r="58" spans="56:101" s="15" customFormat="1" x14ac:dyDescent="0.3">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row>
    <row r="59" spans="56:101" s="15" customFormat="1" x14ac:dyDescent="0.3">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row>
    <row r="60" spans="56:101" s="15" customFormat="1" x14ac:dyDescent="0.3">
      <c r="BD60" s="41"/>
      <c r="BE60" s="41"/>
      <c r="BF60" s="41"/>
      <c r="BG60" s="41"/>
      <c r="BH60" s="41"/>
      <c r="BI60" s="41"/>
      <c r="BJ60" s="41"/>
      <c r="BK60" s="41"/>
      <c r="BL60" s="41"/>
      <c r="BM60" s="41"/>
      <c r="BN60" s="41"/>
      <c r="BO60" s="41"/>
      <c r="BP60" s="41"/>
      <c r="BQ60" s="41"/>
      <c r="BR60" s="41"/>
      <c r="BS60" s="41"/>
      <c r="BT60" s="41"/>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row>
    <row r="61" spans="56:101" s="15" customFormat="1" x14ac:dyDescent="0.3">
      <c r="BD61" s="41"/>
      <c r="BE61" s="41"/>
      <c r="BF61" s="41"/>
      <c r="BG61" s="41"/>
      <c r="BH61" s="41"/>
      <c r="BI61" s="41"/>
      <c r="BJ61" s="41"/>
      <c r="BK61" s="41"/>
      <c r="BL61" s="41"/>
      <c r="BM61" s="41"/>
      <c r="BN61" s="41"/>
      <c r="BO61" s="41"/>
      <c r="BP61" s="41"/>
      <c r="BQ61" s="41"/>
      <c r="BR61" s="41"/>
      <c r="BS61" s="41"/>
      <c r="BT61" s="41"/>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row>
    <row r="62" spans="56:101" s="15" customFormat="1" x14ac:dyDescent="0.3">
      <c r="BD62" s="41"/>
      <c r="BE62" s="41"/>
      <c r="BF62" s="41"/>
      <c r="BG62" s="41"/>
      <c r="BH62" s="41"/>
      <c r="BI62" s="41"/>
      <c r="BJ62" s="41"/>
      <c r="BK62" s="41"/>
      <c r="BL62" s="41"/>
      <c r="BM62" s="41"/>
      <c r="BN62" s="41"/>
      <c r="BO62" s="41"/>
      <c r="BP62" s="41"/>
      <c r="BQ62" s="41"/>
      <c r="BR62" s="41"/>
      <c r="BS62" s="41"/>
      <c r="BT62" s="41"/>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row>
    <row r="63" spans="56:101" s="15" customFormat="1" x14ac:dyDescent="0.3">
      <c r="BD63" s="41"/>
      <c r="BE63" s="41"/>
      <c r="BF63" s="41"/>
      <c r="BG63" s="41"/>
      <c r="BH63" s="41"/>
      <c r="BI63" s="41"/>
      <c r="BJ63" s="41"/>
      <c r="BK63" s="41"/>
      <c r="BL63" s="41"/>
      <c r="BM63" s="41"/>
      <c r="BN63" s="41"/>
      <c r="BO63" s="41"/>
      <c r="BP63" s="41"/>
      <c r="BQ63" s="41"/>
      <c r="BR63" s="41"/>
      <c r="BS63" s="41"/>
      <c r="BT63" s="4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row>
    <row r="64" spans="56:101" s="15" customFormat="1" x14ac:dyDescent="0.3">
      <c r="BD64" s="41"/>
      <c r="BE64" s="41"/>
      <c r="BF64" s="41"/>
      <c r="BG64" s="41"/>
      <c r="BH64" s="41"/>
      <c r="BI64" s="41"/>
      <c r="BJ64" s="41"/>
      <c r="BK64" s="41"/>
      <c r="BL64" s="41"/>
      <c r="BM64" s="41"/>
      <c r="BN64" s="41"/>
      <c r="BO64" s="41"/>
      <c r="BP64" s="41"/>
      <c r="BQ64" s="41"/>
      <c r="BR64" s="41"/>
      <c r="BS64" s="41"/>
      <c r="BT64" s="4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row>
    <row r="65" spans="56:101" s="15" customFormat="1" x14ac:dyDescent="0.3">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row>
    <row r="66" spans="56:101" s="15" customFormat="1" x14ac:dyDescent="0.3">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row>
    <row r="67" spans="56:101" s="15" customFormat="1" x14ac:dyDescent="0.3">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row>
    <row r="68" spans="56:101" s="15" customFormat="1" x14ac:dyDescent="0.3">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row>
    <row r="69" spans="56:101" s="15" customFormat="1" x14ac:dyDescent="0.3">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row>
    <row r="70" spans="56:101" s="15" customFormat="1" x14ac:dyDescent="0.3">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row>
    <row r="71" spans="56:101" s="15" customFormat="1" x14ac:dyDescent="0.3">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row>
    <row r="72" spans="56:101" s="15" customFormat="1" x14ac:dyDescent="0.3">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row>
    <row r="73" spans="56:101" s="15" customFormat="1" x14ac:dyDescent="0.3">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row>
    <row r="74" spans="56:101" s="15" customFormat="1" x14ac:dyDescent="0.3">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row>
    <row r="75" spans="56:101" s="15" customFormat="1" x14ac:dyDescent="0.3">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row>
    <row r="76" spans="56:101" s="15" customFormat="1" x14ac:dyDescent="0.3">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row>
    <row r="77" spans="56:101" s="15" customFormat="1" x14ac:dyDescent="0.3">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row>
    <row r="78" spans="56:101" s="15" customFormat="1" x14ac:dyDescent="0.3">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row>
    <row r="79" spans="56:101" s="15" customFormat="1" x14ac:dyDescent="0.3">
      <c r="BD79" s="41"/>
      <c r="BE79" s="41"/>
      <c r="BF79" s="41"/>
      <c r="BG79" s="41"/>
      <c r="BH79" s="41"/>
      <c r="BI79" s="41"/>
      <c r="BJ79" s="41"/>
      <c r="BK79" s="41"/>
      <c r="BL79" s="41"/>
      <c r="BM79" s="41"/>
      <c r="BN79" s="41"/>
      <c r="BO79" s="41"/>
      <c r="BP79" s="41"/>
      <c r="BQ79" s="41"/>
      <c r="BR79" s="41"/>
      <c r="BS79" s="41"/>
      <c r="BT79" s="41"/>
      <c r="BU79" s="4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row>
    <row r="80" spans="56:101" s="15" customFormat="1" x14ac:dyDescent="0.3">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row>
    <row r="81" spans="56:101" s="15" customFormat="1" x14ac:dyDescent="0.3">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row>
    <row r="82" spans="56:101" s="15" customFormat="1" x14ac:dyDescent="0.3">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row>
    <row r="83" spans="56:101" s="15" customFormat="1" x14ac:dyDescent="0.3">
      <c r="BD83" s="41"/>
      <c r="BE83" s="41"/>
      <c r="BF83" s="41"/>
      <c r="BG83" s="41"/>
      <c r="BH83" s="41"/>
      <c r="BI83" s="41"/>
      <c r="BJ83" s="41"/>
      <c r="BK83" s="41"/>
      <c r="BL83" s="41"/>
      <c r="BM83" s="41"/>
      <c r="BN83" s="41"/>
      <c r="BO83" s="41"/>
      <c r="BP83" s="41"/>
      <c r="BQ83" s="41"/>
      <c r="BR83" s="41"/>
      <c r="BS83" s="41"/>
      <c r="BT83" s="41"/>
      <c r="BU83" s="41"/>
      <c r="BV83" s="41"/>
      <c r="BW83" s="41"/>
      <c r="BX83" s="41"/>
      <c r="BY83" s="41"/>
      <c r="BZ83" s="41"/>
      <c r="CA83" s="41"/>
      <c r="CB83" s="41"/>
      <c r="CC83" s="41"/>
      <c r="CD83" s="41"/>
      <c r="CE83" s="41"/>
      <c r="CF83" s="41"/>
      <c r="CG83" s="41"/>
      <c r="CH83" s="41"/>
      <c r="CI83" s="41"/>
      <c r="CJ83" s="41"/>
      <c r="CK83" s="41"/>
      <c r="CL83" s="41"/>
      <c r="CM83" s="41"/>
      <c r="CN83" s="41"/>
      <c r="CO83" s="41"/>
      <c r="CP83" s="41"/>
      <c r="CQ83" s="41"/>
      <c r="CR83" s="41"/>
      <c r="CS83" s="41"/>
      <c r="CT83" s="41"/>
      <c r="CU83" s="41"/>
      <c r="CV83" s="41"/>
      <c r="CW83" s="41"/>
    </row>
    <row r="84" spans="56:101" s="15" customFormat="1" x14ac:dyDescent="0.3">
      <c r="BD84" s="41"/>
      <c r="BE84" s="41"/>
      <c r="BF84" s="41"/>
      <c r="BG84" s="41"/>
      <c r="BH84" s="41"/>
      <c r="BI84" s="41"/>
      <c r="BJ84" s="41"/>
      <c r="BK84" s="41"/>
      <c r="BL84" s="41"/>
      <c r="BM84" s="41"/>
      <c r="BN84" s="41"/>
      <c r="BO84" s="41"/>
      <c r="BP84" s="41"/>
      <c r="BQ84" s="41"/>
      <c r="BR84" s="41"/>
      <c r="BS84" s="41"/>
      <c r="BT84" s="41"/>
      <c r="BU84" s="41"/>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c r="CU84" s="41"/>
      <c r="CV84" s="41"/>
      <c r="CW84" s="41"/>
    </row>
    <row r="85" spans="56:101" s="15" customFormat="1" x14ac:dyDescent="0.3">
      <c r="BD85" s="41"/>
      <c r="BE85" s="41"/>
      <c r="BF85" s="41"/>
      <c r="BG85" s="41"/>
      <c r="BH85" s="41"/>
      <c r="BI85" s="41"/>
      <c r="BJ85" s="41"/>
      <c r="BK85" s="41"/>
      <c r="BL85" s="41"/>
      <c r="BM85" s="41"/>
      <c r="BN85" s="41"/>
      <c r="BO85" s="41"/>
      <c r="BP85" s="41"/>
      <c r="BQ85" s="41"/>
      <c r="BR85" s="41"/>
      <c r="BS85" s="41"/>
      <c r="BT85" s="41"/>
      <c r="BU85" s="41"/>
      <c r="BV85" s="41"/>
      <c r="BW85" s="41"/>
      <c r="BX85" s="41"/>
      <c r="BY85" s="41"/>
      <c r="BZ85" s="41"/>
      <c r="CA85" s="41"/>
      <c r="CB85" s="41"/>
      <c r="CC85" s="41"/>
      <c r="CD85" s="41"/>
      <c r="CE85" s="41"/>
      <c r="CF85" s="41"/>
      <c r="CG85" s="41"/>
      <c r="CH85" s="41"/>
      <c r="CI85" s="41"/>
      <c r="CJ85" s="41"/>
      <c r="CK85" s="41"/>
      <c r="CL85" s="41"/>
      <c r="CM85" s="41"/>
      <c r="CN85" s="41"/>
      <c r="CO85" s="41"/>
      <c r="CP85" s="41"/>
      <c r="CQ85" s="41"/>
      <c r="CR85" s="41"/>
      <c r="CS85" s="41"/>
      <c r="CT85" s="41"/>
      <c r="CU85" s="41"/>
      <c r="CV85" s="41"/>
      <c r="CW85" s="41"/>
    </row>
    <row r="86" spans="56:101" s="15" customFormat="1" x14ac:dyDescent="0.3">
      <c r="BD86" s="41"/>
      <c r="BE86" s="41"/>
      <c r="BF86" s="41"/>
      <c r="BG86" s="41"/>
      <c r="BH86" s="41"/>
      <c r="BI86" s="41"/>
      <c r="BJ86" s="41"/>
      <c r="BK86" s="41"/>
      <c r="BL86" s="41"/>
      <c r="BM86" s="41"/>
      <c r="BN86" s="41"/>
      <c r="BO86" s="41"/>
      <c r="BP86" s="41"/>
      <c r="BQ86" s="41"/>
      <c r="BR86" s="41"/>
      <c r="BS86" s="41"/>
      <c r="BT86" s="41"/>
      <c r="BU86" s="41"/>
      <c r="BV86" s="41"/>
      <c r="BW86" s="41"/>
      <c r="BX86" s="41"/>
      <c r="BY86" s="41"/>
      <c r="BZ86" s="41"/>
      <c r="CA86" s="41"/>
      <c r="CB86" s="41"/>
      <c r="CC86" s="41"/>
      <c r="CD86" s="41"/>
      <c r="CE86" s="41"/>
      <c r="CF86" s="41"/>
      <c r="CG86" s="41"/>
      <c r="CH86" s="41"/>
      <c r="CI86" s="41"/>
      <c r="CJ86" s="41"/>
      <c r="CK86" s="41"/>
      <c r="CL86" s="41"/>
      <c r="CM86" s="41"/>
      <c r="CN86" s="41"/>
      <c r="CO86" s="41"/>
      <c r="CP86" s="41"/>
      <c r="CQ86" s="41"/>
      <c r="CR86" s="41"/>
      <c r="CS86" s="41"/>
      <c r="CT86" s="41"/>
      <c r="CU86" s="41"/>
      <c r="CV86" s="41"/>
      <c r="CW86" s="41"/>
    </row>
    <row r="87" spans="56:101" s="15" customFormat="1" x14ac:dyDescent="0.3">
      <c r="BD87" s="41"/>
      <c r="BE87" s="41"/>
      <c r="BF87" s="41"/>
      <c r="BG87" s="41"/>
      <c r="BH87" s="41"/>
      <c r="BI87" s="41"/>
      <c r="BJ87" s="41"/>
      <c r="BK87" s="41"/>
      <c r="BL87" s="41"/>
      <c r="BM87" s="41"/>
      <c r="BN87" s="41"/>
      <c r="BO87" s="41"/>
      <c r="BP87" s="41"/>
      <c r="BQ87" s="41"/>
      <c r="BR87" s="41"/>
      <c r="BS87" s="41"/>
      <c r="BT87" s="41"/>
      <c r="BU87" s="41"/>
      <c r="BV87" s="41"/>
      <c r="BW87" s="41"/>
      <c r="BX87" s="41"/>
      <c r="BY87" s="41"/>
      <c r="BZ87" s="41"/>
      <c r="CA87" s="41"/>
      <c r="CB87" s="41"/>
      <c r="CC87" s="41"/>
      <c r="CD87" s="41"/>
      <c r="CE87" s="41"/>
      <c r="CF87" s="41"/>
      <c r="CG87" s="41"/>
      <c r="CH87" s="41"/>
      <c r="CI87" s="41"/>
      <c r="CJ87" s="41"/>
      <c r="CK87" s="41"/>
      <c r="CL87" s="41"/>
      <c r="CM87" s="41"/>
      <c r="CN87" s="41"/>
      <c r="CO87" s="41"/>
      <c r="CP87" s="41"/>
      <c r="CQ87" s="41"/>
      <c r="CR87" s="41"/>
      <c r="CS87" s="41"/>
      <c r="CT87" s="41"/>
      <c r="CU87" s="41"/>
      <c r="CV87" s="41"/>
      <c r="CW87" s="41"/>
    </row>
    <row r="88" spans="56:101" s="15" customFormat="1" x14ac:dyDescent="0.3">
      <c r="BD88" s="41"/>
      <c r="BE88" s="41"/>
      <c r="BF88" s="41"/>
      <c r="BG88" s="41"/>
      <c r="BH88" s="41"/>
      <c r="BI88" s="41"/>
      <c r="BJ88" s="41"/>
      <c r="BK88" s="41"/>
      <c r="BL88" s="41"/>
      <c r="BM88" s="41"/>
      <c r="BN88" s="41"/>
      <c r="BO88" s="41"/>
      <c r="BP88" s="41"/>
      <c r="BQ88" s="41"/>
      <c r="BR88" s="41"/>
      <c r="BS88" s="41"/>
      <c r="BT88" s="41"/>
      <c r="BU88" s="41"/>
      <c r="BV88" s="41"/>
      <c r="BW88" s="41"/>
      <c r="BX88" s="41"/>
      <c r="BY88" s="41"/>
      <c r="BZ88" s="41"/>
      <c r="CA88" s="41"/>
      <c r="CB88" s="41"/>
      <c r="CC88" s="41"/>
      <c r="CD88" s="41"/>
      <c r="CE88" s="41"/>
      <c r="CF88" s="41"/>
      <c r="CG88" s="41"/>
      <c r="CH88" s="41"/>
      <c r="CI88" s="41"/>
      <c r="CJ88" s="41"/>
      <c r="CK88" s="41"/>
      <c r="CL88" s="41"/>
      <c r="CM88" s="41"/>
      <c r="CN88" s="41"/>
      <c r="CO88" s="41"/>
      <c r="CP88" s="41"/>
      <c r="CQ88" s="41"/>
      <c r="CR88" s="41"/>
      <c r="CS88" s="41"/>
      <c r="CT88" s="41"/>
      <c r="CU88" s="41"/>
      <c r="CV88" s="41"/>
      <c r="CW88" s="41"/>
    </row>
    <row r="89" spans="56:101" s="15" customFormat="1" x14ac:dyDescent="0.3">
      <c r="BD89" s="41"/>
      <c r="BE89" s="41"/>
      <c r="BF89" s="41"/>
      <c r="BG89" s="41"/>
      <c r="BH89" s="41"/>
      <c r="BI89" s="41"/>
      <c r="BJ89" s="41"/>
      <c r="BK89" s="41"/>
      <c r="BL89" s="41"/>
      <c r="BM89" s="41"/>
      <c r="BN89" s="41"/>
      <c r="BO89" s="41"/>
      <c r="BP89" s="41"/>
      <c r="BQ89" s="41"/>
      <c r="BR89" s="41"/>
      <c r="BS89" s="41"/>
      <c r="BT89" s="41"/>
      <c r="BU89" s="41"/>
      <c r="BV89" s="41"/>
      <c r="BW89" s="41"/>
      <c r="BX89" s="41"/>
      <c r="BY89" s="41"/>
      <c r="BZ89" s="41"/>
      <c r="CA89" s="41"/>
      <c r="CB89" s="41"/>
      <c r="CC89" s="41"/>
      <c r="CD89" s="41"/>
      <c r="CE89" s="41"/>
      <c r="CF89" s="41"/>
      <c r="CG89" s="41"/>
      <c r="CH89" s="41"/>
      <c r="CI89" s="41"/>
      <c r="CJ89" s="41"/>
      <c r="CK89" s="41"/>
      <c r="CL89" s="41"/>
      <c r="CM89" s="41"/>
      <c r="CN89" s="41"/>
      <c r="CO89" s="41"/>
      <c r="CP89" s="41"/>
      <c r="CQ89" s="41"/>
      <c r="CR89" s="41"/>
      <c r="CS89" s="41"/>
      <c r="CT89" s="41"/>
      <c r="CU89" s="41"/>
      <c r="CV89" s="41"/>
      <c r="CW89" s="41"/>
    </row>
    <row r="90" spans="56:101" s="15" customFormat="1" x14ac:dyDescent="0.3">
      <c r="BD90" s="41"/>
      <c r="BE90" s="41"/>
      <c r="BF90" s="41"/>
      <c r="BG90" s="41"/>
      <c r="BH90" s="41"/>
      <c r="BI90" s="41"/>
      <c r="BJ90" s="41"/>
      <c r="BK90" s="41"/>
      <c r="BL90" s="41"/>
      <c r="BM90" s="41"/>
      <c r="BN90" s="41"/>
      <c r="BO90" s="41"/>
      <c r="BP90" s="41"/>
      <c r="BQ90" s="41"/>
      <c r="BR90" s="41"/>
      <c r="BS90" s="41"/>
      <c r="BT90" s="41"/>
      <c r="BU90" s="41"/>
      <c r="BV90" s="41"/>
      <c r="BW90" s="41"/>
      <c r="BX90" s="41"/>
      <c r="BY90" s="41"/>
      <c r="BZ90" s="41"/>
      <c r="CA90" s="41"/>
      <c r="CB90" s="41"/>
      <c r="CC90" s="41"/>
      <c r="CD90" s="41"/>
      <c r="CE90" s="41"/>
      <c r="CF90" s="41"/>
      <c r="CG90" s="41"/>
      <c r="CH90" s="41"/>
      <c r="CI90" s="41"/>
      <c r="CJ90" s="41"/>
      <c r="CK90" s="41"/>
      <c r="CL90" s="41"/>
      <c r="CM90" s="41"/>
      <c r="CN90" s="41"/>
      <c r="CO90" s="41"/>
      <c r="CP90" s="41"/>
      <c r="CQ90" s="41"/>
      <c r="CR90" s="41"/>
      <c r="CS90" s="41"/>
      <c r="CT90" s="41"/>
      <c r="CU90" s="41"/>
      <c r="CV90" s="41"/>
      <c r="CW90" s="41"/>
    </row>
    <row r="91" spans="56:101" s="15" customFormat="1" x14ac:dyDescent="0.3">
      <c r="BD91" s="41"/>
      <c r="BE91" s="41"/>
      <c r="BF91" s="41"/>
      <c r="BG91" s="41"/>
      <c r="BH91" s="41"/>
      <c r="BI91" s="41"/>
      <c r="BJ91" s="41"/>
      <c r="BK91" s="41"/>
      <c r="BL91" s="41"/>
      <c r="BM91" s="41"/>
      <c r="BN91" s="41"/>
      <c r="BO91" s="41"/>
      <c r="BP91" s="41"/>
      <c r="BQ91" s="41"/>
      <c r="BR91" s="41"/>
      <c r="BS91" s="41"/>
      <c r="BT91" s="41"/>
      <c r="BU91" s="41"/>
      <c r="BV91" s="41"/>
      <c r="BW91" s="41"/>
      <c r="BX91" s="41"/>
      <c r="BY91" s="41"/>
      <c r="BZ91" s="41"/>
      <c r="CA91" s="41"/>
      <c r="CB91" s="41"/>
      <c r="CC91" s="41"/>
      <c r="CD91" s="41"/>
      <c r="CE91" s="41"/>
      <c r="CF91" s="41"/>
      <c r="CG91" s="41"/>
      <c r="CH91" s="41"/>
      <c r="CI91" s="41"/>
      <c r="CJ91" s="41"/>
      <c r="CK91" s="41"/>
      <c r="CL91" s="41"/>
      <c r="CM91" s="41"/>
      <c r="CN91" s="41"/>
      <c r="CO91" s="41"/>
      <c r="CP91" s="41"/>
      <c r="CQ91" s="41"/>
      <c r="CR91" s="41"/>
      <c r="CS91" s="41"/>
      <c r="CT91" s="41"/>
      <c r="CU91" s="41"/>
      <c r="CV91" s="41"/>
      <c r="CW91" s="41"/>
    </row>
    <row r="92" spans="56:101" s="15" customFormat="1" x14ac:dyDescent="0.3">
      <c r="BD92" s="41"/>
      <c r="BE92" s="41"/>
      <c r="BF92" s="41"/>
      <c r="BG92" s="41"/>
      <c r="BH92" s="41"/>
      <c r="BI92" s="41"/>
      <c r="BJ92" s="41"/>
      <c r="BK92" s="41"/>
      <c r="BL92" s="41"/>
      <c r="BM92" s="41"/>
      <c r="BN92" s="41"/>
      <c r="BO92" s="41"/>
      <c r="BP92" s="41"/>
      <c r="BQ92" s="41"/>
      <c r="BR92" s="41"/>
      <c r="BS92" s="41"/>
      <c r="BT92" s="41"/>
      <c r="BU92" s="41"/>
      <c r="BV92" s="41"/>
      <c r="BW92" s="41"/>
      <c r="BX92" s="41"/>
      <c r="BY92" s="41"/>
      <c r="BZ92" s="41"/>
      <c r="CA92" s="41"/>
      <c r="CB92" s="41"/>
      <c r="CC92" s="41"/>
      <c r="CD92" s="41"/>
      <c r="CE92" s="41"/>
      <c r="CF92" s="41"/>
      <c r="CG92" s="41"/>
      <c r="CH92" s="41"/>
      <c r="CI92" s="41"/>
      <c r="CJ92" s="41"/>
      <c r="CK92" s="41"/>
      <c r="CL92" s="41"/>
      <c r="CM92" s="41"/>
      <c r="CN92" s="41"/>
      <c r="CO92" s="41"/>
      <c r="CP92" s="41"/>
      <c r="CQ92" s="41"/>
      <c r="CR92" s="41"/>
      <c r="CS92" s="41"/>
      <c r="CT92" s="41"/>
      <c r="CU92" s="41"/>
      <c r="CV92" s="41"/>
      <c r="CW92" s="41"/>
    </row>
    <row r="93" spans="56:101" s="15" customFormat="1" x14ac:dyDescent="0.3">
      <c r="BD93" s="41"/>
      <c r="BE93" s="41"/>
      <c r="BF93" s="41"/>
      <c r="BG93" s="41"/>
      <c r="BH93" s="41"/>
      <c r="BI93" s="41"/>
      <c r="BJ93" s="41"/>
      <c r="BK93" s="41"/>
      <c r="BL93" s="41"/>
      <c r="BM93" s="41"/>
      <c r="BN93" s="41"/>
      <c r="BO93" s="41"/>
      <c r="BP93" s="41"/>
      <c r="BQ93" s="41"/>
      <c r="BR93" s="41"/>
      <c r="BS93" s="41"/>
      <c r="BT93" s="41"/>
      <c r="BU93" s="41"/>
      <c r="BV93" s="41"/>
      <c r="BW93" s="41"/>
      <c r="BX93" s="41"/>
      <c r="BY93" s="41"/>
      <c r="BZ93" s="41"/>
      <c r="CA93" s="41"/>
      <c r="CB93" s="41"/>
      <c r="CC93" s="41"/>
      <c r="CD93" s="41"/>
      <c r="CE93" s="41"/>
      <c r="CF93" s="41"/>
      <c r="CG93" s="41"/>
      <c r="CH93" s="41"/>
      <c r="CI93" s="41"/>
      <c r="CJ93" s="41"/>
      <c r="CK93" s="41"/>
      <c r="CL93" s="41"/>
      <c r="CM93" s="41"/>
      <c r="CN93" s="41"/>
      <c r="CO93" s="41"/>
      <c r="CP93" s="41"/>
      <c r="CQ93" s="41"/>
      <c r="CR93" s="41"/>
      <c r="CS93" s="41"/>
      <c r="CT93" s="41"/>
      <c r="CU93" s="41"/>
      <c r="CV93" s="41"/>
      <c r="CW93" s="41"/>
    </row>
    <row r="94" spans="56:101" s="15" customFormat="1" x14ac:dyDescent="0.3">
      <c r="BD94" s="41"/>
      <c r="BE94" s="41"/>
      <c r="BF94" s="41"/>
      <c r="BG94" s="41"/>
      <c r="BH94" s="41"/>
      <c r="BI94" s="41"/>
      <c r="BJ94" s="41"/>
      <c r="BK94" s="41"/>
      <c r="BL94" s="41"/>
      <c r="BM94" s="41"/>
      <c r="BN94" s="41"/>
      <c r="BO94" s="41"/>
      <c r="BP94" s="41"/>
      <c r="BQ94" s="41"/>
      <c r="BR94" s="41"/>
      <c r="BS94" s="41"/>
      <c r="BT94" s="41"/>
      <c r="BU94" s="41"/>
      <c r="BV94" s="41"/>
      <c r="BW94" s="41"/>
      <c r="BX94" s="41"/>
      <c r="BY94" s="41"/>
      <c r="BZ94" s="41"/>
      <c r="CA94" s="41"/>
      <c r="CB94" s="41"/>
      <c r="CC94" s="41"/>
      <c r="CD94" s="41"/>
      <c r="CE94" s="41"/>
      <c r="CF94" s="41"/>
      <c r="CG94" s="41"/>
      <c r="CH94" s="41"/>
      <c r="CI94" s="41"/>
      <c r="CJ94" s="41"/>
      <c r="CK94" s="41"/>
      <c r="CL94" s="41"/>
      <c r="CM94" s="41"/>
      <c r="CN94" s="41"/>
      <c r="CO94" s="41"/>
      <c r="CP94" s="41"/>
      <c r="CQ94" s="41"/>
      <c r="CR94" s="41"/>
      <c r="CS94" s="41"/>
      <c r="CT94" s="41"/>
      <c r="CU94" s="41"/>
      <c r="CV94" s="41"/>
      <c r="CW94" s="41"/>
    </row>
    <row r="95" spans="56:101" s="15" customFormat="1" x14ac:dyDescent="0.3">
      <c r="BD95" s="41"/>
      <c r="BE95" s="41"/>
      <c r="BF95" s="41"/>
      <c r="BG95" s="41"/>
      <c r="BH95" s="41"/>
      <c r="BI95" s="41"/>
      <c r="BJ95" s="41"/>
      <c r="BK95" s="41"/>
      <c r="BL95" s="41"/>
      <c r="BM95" s="41"/>
      <c r="BN95" s="41"/>
      <c r="BO95" s="41"/>
      <c r="BP95" s="41"/>
      <c r="BQ95" s="41"/>
      <c r="BR95" s="41"/>
      <c r="BS95" s="41"/>
      <c r="BT95" s="41"/>
      <c r="BU95" s="41"/>
      <c r="BV95" s="41"/>
      <c r="BW95" s="41"/>
      <c r="BX95" s="41"/>
      <c r="BY95" s="41"/>
      <c r="BZ95" s="41"/>
      <c r="CA95" s="41"/>
      <c r="CB95" s="41"/>
      <c r="CC95" s="41"/>
      <c r="CD95" s="41"/>
      <c r="CE95" s="41"/>
      <c r="CF95" s="41"/>
      <c r="CG95" s="41"/>
      <c r="CH95" s="41"/>
      <c r="CI95" s="41"/>
      <c r="CJ95" s="41"/>
      <c r="CK95" s="41"/>
      <c r="CL95" s="41"/>
      <c r="CM95" s="41"/>
      <c r="CN95" s="41"/>
      <c r="CO95" s="41"/>
      <c r="CP95" s="41"/>
      <c r="CQ95" s="41"/>
      <c r="CR95" s="41"/>
      <c r="CS95" s="41"/>
      <c r="CT95" s="41"/>
      <c r="CU95" s="41"/>
      <c r="CV95" s="41"/>
      <c r="CW95" s="41"/>
    </row>
    <row r="96" spans="56:101" s="15" customFormat="1" x14ac:dyDescent="0.3">
      <c r="BD96" s="41"/>
      <c r="BE96" s="41"/>
      <c r="BF96" s="41"/>
      <c r="BG96" s="41"/>
      <c r="BH96" s="41"/>
      <c r="BI96" s="41"/>
      <c r="BJ96" s="41"/>
      <c r="BK96" s="41"/>
      <c r="BL96" s="41"/>
      <c r="BM96" s="41"/>
      <c r="BN96" s="41"/>
      <c r="BO96" s="41"/>
      <c r="BP96" s="41"/>
      <c r="BQ96" s="41"/>
      <c r="BR96" s="41"/>
      <c r="BS96" s="41"/>
      <c r="BT96" s="41"/>
      <c r="BU96" s="41"/>
      <c r="BV96" s="41"/>
      <c r="BW96" s="41"/>
      <c r="BX96" s="41"/>
      <c r="BY96" s="41"/>
      <c r="BZ96" s="41"/>
      <c r="CA96" s="41"/>
      <c r="CB96" s="41"/>
      <c r="CC96" s="41"/>
      <c r="CD96" s="41"/>
      <c r="CE96" s="41"/>
      <c r="CF96" s="41"/>
      <c r="CG96" s="41"/>
      <c r="CH96" s="41"/>
      <c r="CI96" s="41"/>
      <c r="CJ96" s="41"/>
      <c r="CK96" s="41"/>
      <c r="CL96" s="41"/>
      <c r="CM96" s="41"/>
      <c r="CN96" s="41"/>
      <c r="CO96" s="41"/>
      <c r="CP96" s="41"/>
      <c r="CQ96" s="41"/>
      <c r="CR96" s="41"/>
      <c r="CS96" s="41"/>
      <c r="CT96" s="41"/>
      <c r="CU96" s="41"/>
      <c r="CV96" s="41"/>
      <c r="CW96" s="41"/>
    </row>
    <row r="97" spans="56:101" s="15" customFormat="1" x14ac:dyDescent="0.3">
      <c r="BD97" s="41"/>
      <c r="BE97" s="41"/>
      <c r="BF97" s="41"/>
      <c r="BG97" s="41"/>
      <c r="BH97" s="41"/>
      <c r="BI97" s="41"/>
      <c r="BJ97" s="41"/>
      <c r="BK97" s="41"/>
      <c r="BL97" s="41"/>
      <c r="BM97" s="41"/>
      <c r="BN97" s="41"/>
      <c r="BO97" s="41"/>
      <c r="BP97" s="41"/>
      <c r="BQ97" s="41"/>
      <c r="BR97" s="41"/>
      <c r="BS97" s="41"/>
      <c r="BT97" s="41"/>
      <c r="BU97" s="41"/>
      <c r="BV97" s="41"/>
      <c r="BW97" s="41"/>
      <c r="BX97" s="41"/>
      <c r="BY97" s="41"/>
      <c r="BZ97" s="41"/>
      <c r="CA97" s="41"/>
      <c r="CB97" s="41"/>
      <c r="CC97" s="41"/>
      <c r="CD97" s="41"/>
      <c r="CE97" s="41"/>
      <c r="CF97" s="41"/>
      <c r="CG97" s="41"/>
      <c r="CH97" s="41"/>
      <c r="CI97" s="41"/>
      <c r="CJ97" s="41"/>
      <c r="CK97" s="41"/>
      <c r="CL97" s="41"/>
      <c r="CM97" s="41"/>
      <c r="CN97" s="41"/>
      <c r="CO97" s="41"/>
      <c r="CP97" s="41"/>
      <c r="CQ97" s="41"/>
      <c r="CR97" s="41"/>
      <c r="CS97" s="41"/>
      <c r="CT97" s="41"/>
      <c r="CU97" s="41"/>
      <c r="CV97" s="41"/>
      <c r="CW97" s="41"/>
    </row>
    <row r="98" spans="56:101" s="15" customFormat="1" x14ac:dyDescent="0.3">
      <c r="BD98" s="41"/>
      <c r="BE98" s="41"/>
      <c r="BF98" s="41"/>
      <c r="BG98" s="41"/>
      <c r="BH98" s="41"/>
      <c r="BI98" s="41"/>
      <c r="BJ98" s="41"/>
      <c r="BK98" s="41"/>
      <c r="BL98" s="41"/>
      <c r="BM98" s="41"/>
      <c r="BN98" s="41"/>
      <c r="BO98" s="41"/>
      <c r="BP98" s="41"/>
      <c r="BQ98" s="41"/>
      <c r="BR98" s="41"/>
      <c r="BS98" s="41"/>
      <c r="BT98" s="41"/>
      <c r="BU98" s="41"/>
      <c r="BV98" s="41"/>
      <c r="BW98" s="41"/>
      <c r="BX98" s="41"/>
      <c r="BY98" s="41"/>
      <c r="BZ98" s="41"/>
      <c r="CA98" s="41"/>
      <c r="CB98" s="41"/>
      <c r="CC98" s="41"/>
      <c r="CD98" s="41"/>
      <c r="CE98" s="41"/>
      <c r="CF98" s="41"/>
      <c r="CG98" s="41"/>
      <c r="CH98" s="41"/>
      <c r="CI98" s="41"/>
      <c r="CJ98" s="41"/>
      <c r="CK98" s="41"/>
      <c r="CL98" s="41"/>
      <c r="CM98" s="41"/>
      <c r="CN98" s="41"/>
      <c r="CO98" s="41"/>
      <c r="CP98" s="41"/>
      <c r="CQ98" s="41"/>
      <c r="CR98" s="41"/>
      <c r="CS98" s="41"/>
      <c r="CT98" s="41"/>
      <c r="CU98" s="41"/>
      <c r="CV98" s="41"/>
      <c r="CW98" s="41"/>
    </row>
    <row r="99" spans="56:101" s="15" customFormat="1" x14ac:dyDescent="0.3">
      <c r="BD99" s="41"/>
      <c r="BE99" s="41"/>
      <c r="BF99" s="41"/>
      <c r="BG99" s="41"/>
      <c r="BH99" s="41"/>
      <c r="BI99" s="41"/>
      <c r="BJ99" s="41"/>
      <c r="BK99" s="41"/>
      <c r="BL99" s="41"/>
      <c r="BM99" s="41"/>
      <c r="BN99" s="41"/>
      <c r="BO99" s="41"/>
      <c r="BP99" s="41"/>
      <c r="BQ99" s="41"/>
      <c r="BR99" s="41"/>
      <c r="BS99" s="41"/>
      <c r="BT99" s="41"/>
      <c r="BU99" s="41"/>
      <c r="BV99" s="41"/>
      <c r="BW99" s="41"/>
      <c r="BX99" s="41"/>
      <c r="BY99" s="41"/>
      <c r="BZ99" s="41"/>
      <c r="CA99" s="41"/>
      <c r="CB99" s="41"/>
      <c r="CC99" s="41"/>
      <c r="CD99" s="41"/>
      <c r="CE99" s="41"/>
      <c r="CF99" s="41"/>
      <c r="CG99" s="41"/>
      <c r="CH99" s="41"/>
      <c r="CI99" s="41"/>
      <c r="CJ99" s="41"/>
      <c r="CK99" s="41"/>
      <c r="CL99" s="41"/>
      <c r="CM99" s="41"/>
      <c r="CN99" s="41"/>
      <c r="CO99" s="41"/>
      <c r="CP99" s="41"/>
      <c r="CQ99" s="41"/>
      <c r="CR99" s="41"/>
      <c r="CS99" s="41"/>
      <c r="CT99" s="41"/>
      <c r="CU99" s="41"/>
      <c r="CV99" s="41"/>
      <c r="CW99" s="41"/>
    </row>
    <row r="100" spans="56:101" s="15" customFormat="1" x14ac:dyDescent="0.3">
      <c r="BD100" s="41"/>
      <c r="BE100" s="41"/>
      <c r="BF100" s="41"/>
      <c r="BG100" s="41"/>
      <c r="BH100" s="41"/>
      <c r="BI100" s="41"/>
      <c r="BJ100" s="41"/>
      <c r="BK100" s="41"/>
      <c r="BL100" s="41"/>
      <c r="BM100" s="41"/>
      <c r="BN100" s="41"/>
      <c r="BO100" s="41"/>
      <c r="BP100" s="41"/>
      <c r="BQ100" s="41"/>
      <c r="BR100" s="41"/>
      <c r="BS100" s="41"/>
      <c r="BT100" s="41"/>
      <c r="BU100" s="41"/>
      <c r="BV100" s="41"/>
      <c r="BW100" s="41"/>
      <c r="BX100" s="41"/>
      <c r="BY100" s="41"/>
      <c r="BZ100" s="41"/>
      <c r="CA100" s="41"/>
      <c r="CB100" s="41"/>
      <c r="CC100" s="41"/>
      <c r="CD100" s="41"/>
      <c r="CE100" s="41"/>
      <c r="CF100" s="41"/>
      <c r="CG100" s="41"/>
      <c r="CH100" s="41"/>
      <c r="CI100" s="41"/>
      <c r="CJ100" s="41"/>
      <c r="CK100" s="41"/>
      <c r="CL100" s="41"/>
      <c r="CM100" s="41"/>
      <c r="CN100" s="41"/>
      <c r="CO100" s="41"/>
      <c r="CP100" s="41"/>
      <c r="CQ100" s="41"/>
      <c r="CR100" s="41"/>
      <c r="CS100" s="41"/>
      <c r="CT100" s="41"/>
      <c r="CU100" s="41"/>
      <c r="CV100" s="41"/>
      <c r="CW100" s="41"/>
    </row>
    <row r="101" spans="56:101" s="15" customFormat="1" x14ac:dyDescent="0.3">
      <c r="BD101" s="41"/>
      <c r="BE101" s="41"/>
      <c r="BF101" s="41"/>
      <c r="BG101" s="41"/>
      <c r="BH101" s="41"/>
      <c r="BI101" s="41"/>
      <c r="BJ101" s="41"/>
      <c r="BK101" s="41"/>
      <c r="BL101" s="41"/>
      <c r="BM101" s="41"/>
      <c r="BN101" s="41"/>
      <c r="BO101" s="41"/>
      <c r="BP101" s="41"/>
      <c r="BQ101" s="41"/>
      <c r="BR101" s="41"/>
      <c r="BS101" s="41"/>
      <c r="BT101" s="41"/>
      <c r="BU101" s="41"/>
      <c r="BV101" s="41"/>
      <c r="BW101" s="41"/>
      <c r="BX101" s="41"/>
      <c r="BY101" s="41"/>
      <c r="BZ101" s="41"/>
      <c r="CA101" s="41"/>
      <c r="CB101" s="41"/>
      <c r="CC101" s="41"/>
      <c r="CD101" s="41"/>
      <c r="CE101" s="41"/>
      <c r="CF101" s="41"/>
      <c r="CG101" s="41"/>
      <c r="CH101" s="41"/>
      <c r="CI101" s="41"/>
      <c r="CJ101" s="41"/>
      <c r="CK101" s="41"/>
      <c r="CL101" s="41"/>
      <c r="CM101" s="41"/>
      <c r="CN101" s="41"/>
      <c r="CO101" s="41"/>
      <c r="CP101" s="41"/>
      <c r="CQ101" s="41"/>
      <c r="CR101" s="41"/>
      <c r="CS101" s="41"/>
      <c r="CT101" s="41"/>
      <c r="CU101" s="41"/>
      <c r="CV101" s="41"/>
      <c r="CW101" s="41"/>
    </row>
    <row r="102" spans="56:101" s="15" customFormat="1" x14ac:dyDescent="0.3">
      <c r="BD102" s="41"/>
      <c r="BE102" s="41"/>
      <c r="BF102" s="41"/>
      <c r="BG102" s="41"/>
      <c r="BH102" s="41"/>
      <c r="BI102" s="41"/>
      <c r="BJ102" s="41"/>
      <c r="BK102" s="41"/>
      <c r="BL102" s="41"/>
      <c r="BM102" s="41"/>
      <c r="BN102" s="41"/>
      <c r="BO102" s="41"/>
      <c r="BP102" s="41"/>
      <c r="BQ102" s="41"/>
      <c r="BR102" s="41"/>
      <c r="BS102" s="41"/>
      <c r="BT102" s="41"/>
      <c r="BU102" s="41"/>
      <c r="BV102" s="41"/>
      <c r="BW102" s="41"/>
      <c r="BX102" s="41"/>
      <c r="BY102" s="41"/>
      <c r="BZ102" s="41"/>
      <c r="CA102" s="41"/>
      <c r="CB102" s="41"/>
      <c r="CC102" s="41"/>
      <c r="CD102" s="41"/>
      <c r="CE102" s="41"/>
      <c r="CF102" s="41"/>
      <c r="CG102" s="41"/>
      <c r="CH102" s="41"/>
      <c r="CI102" s="41"/>
      <c r="CJ102" s="41"/>
      <c r="CK102" s="41"/>
      <c r="CL102" s="41"/>
      <c r="CM102" s="41"/>
      <c r="CN102" s="41"/>
      <c r="CO102" s="41"/>
      <c r="CP102" s="41"/>
      <c r="CQ102" s="41"/>
      <c r="CR102" s="41"/>
      <c r="CS102" s="41"/>
      <c r="CT102" s="41"/>
      <c r="CU102" s="41"/>
      <c r="CV102" s="41"/>
      <c r="CW102" s="41"/>
    </row>
    <row r="103" spans="56:101" s="15" customFormat="1" x14ac:dyDescent="0.3">
      <c r="BD103" s="41"/>
      <c r="BE103" s="41"/>
      <c r="BF103" s="41"/>
      <c r="BG103" s="41"/>
      <c r="BH103" s="41"/>
      <c r="BI103" s="41"/>
      <c r="BJ103" s="41"/>
      <c r="BK103" s="41"/>
      <c r="BL103" s="41"/>
      <c r="BM103" s="41"/>
      <c r="BN103" s="41"/>
      <c r="BO103" s="41"/>
      <c r="BP103" s="41"/>
      <c r="BQ103" s="41"/>
      <c r="BR103" s="41"/>
      <c r="BS103" s="41"/>
      <c r="BT103" s="41"/>
      <c r="BU103" s="41"/>
      <c r="BV103" s="41"/>
      <c r="BW103" s="41"/>
      <c r="BX103" s="41"/>
      <c r="BY103" s="41"/>
      <c r="BZ103" s="41"/>
      <c r="CA103" s="41"/>
      <c r="CB103" s="41"/>
      <c r="CC103" s="41"/>
      <c r="CD103" s="41"/>
      <c r="CE103" s="41"/>
      <c r="CF103" s="41"/>
      <c r="CG103" s="41"/>
      <c r="CH103" s="41"/>
      <c r="CI103" s="41"/>
      <c r="CJ103" s="41"/>
      <c r="CK103" s="41"/>
      <c r="CL103" s="41"/>
      <c r="CM103" s="41"/>
      <c r="CN103" s="41"/>
      <c r="CO103" s="41"/>
      <c r="CP103" s="41"/>
      <c r="CQ103" s="41"/>
      <c r="CR103" s="41"/>
      <c r="CS103" s="41"/>
      <c r="CT103" s="41"/>
      <c r="CU103" s="41"/>
      <c r="CV103" s="41"/>
      <c r="CW103" s="41"/>
    </row>
    <row r="104" spans="56:101" s="15" customFormat="1" x14ac:dyDescent="0.3">
      <c r="BD104" s="41"/>
      <c r="BE104" s="41"/>
      <c r="BF104" s="41"/>
      <c r="BG104" s="41"/>
      <c r="BH104" s="41"/>
      <c r="BI104" s="41"/>
      <c r="BJ104" s="41"/>
      <c r="BK104" s="41"/>
      <c r="BL104" s="41"/>
      <c r="BM104" s="41"/>
      <c r="BN104" s="41"/>
      <c r="BO104" s="41"/>
      <c r="BP104" s="41"/>
      <c r="BQ104" s="41"/>
      <c r="BR104" s="41"/>
      <c r="BS104" s="41"/>
      <c r="BT104" s="41"/>
      <c r="BU104" s="41"/>
      <c r="BV104" s="41"/>
      <c r="BW104" s="41"/>
      <c r="BX104" s="41"/>
      <c r="BY104" s="41"/>
      <c r="BZ104" s="41"/>
      <c r="CA104" s="41"/>
      <c r="CB104" s="41"/>
      <c r="CC104" s="41"/>
      <c r="CD104" s="41"/>
      <c r="CE104" s="41"/>
      <c r="CF104" s="41"/>
      <c r="CG104" s="41"/>
      <c r="CH104" s="41"/>
      <c r="CI104" s="41"/>
      <c r="CJ104" s="41"/>
      <c r="CK104" s="41"/>
      <c r="CL104" s="41"/>
      <c r="CM104" s="41"/>
      <c r="CN104" s="41"/>
      <c r="CO104" s="41"/>
      <c r="CP104" s="41"/>
      <c r="CQ104" s="41"/>
      <c r="CR104" s="41"/>
      <c r="CS104" s="41"/>
      <c r="CT104" s="41"/>
      <c r="CU104" s="41"/>
      <c r="CV104" s="41"/>
      <c r="CW104" s="41"/>
    </row>
    <row r="105" spans="56:101" s="15" customFormat="1" x14ac:dyDescent="0.3">
      <c r="BD105" s="41"/>
      <c r="BE105" s="41"/>
      <c r="BF105" s="41"/>
      <c r="BG105" s="41"/>
      <c r="BH105" s="41"/>
      <c r="BI105" s="41"/>
      <c r="BJ105" s="41"/>
      <c r="BK105" s="41"/>
      <c r="BL105" s="41"/>
      <c r="BM105" s="41"/>
      <c r="BN105" s="41"/>
      <c r="BO105" s="41"/>
      <c r="BP105" s="41"/>
      <c r="BQ105" s="41"/>
      <c r="BR105" s="41"/>
      <c r="BS105" s="41"/>
      <c r="BT105" s="41"/>
      <c r="BU105" s="41"/>
      <c r="BV105" s="41"/>
      <c r="BW105" s="41"/>
      <c r="BX105" s="41"/>
      <c r="BY105" s="41"/>
      <c r="BZ105" s="41"/>
      <c r="CA105" s="41"/>
      <c r="CB105" s="41"/>
      <c r="CC105" s="41"/>
      <c r="CD105" s="41"/>
      <c r="CE105" s="41"/>
      <c r="CF105" s="41"/>
      <c r="CG105" s="41"/>
      <c r="CH105" s="41"/>
      <c r="CI105" s="41"/>
      <c r="CJ105" s="41"/>
      <c r="CK105" s="41"/>
      <c r="CL105" s="41"/>
      <c r="CM105" s="41"/>
      <c r="CN105" s="41"/>
      <c r="CO105" s="41"/>
      <c r="CP105" s="41"/>
      <c r="CQ105" s="41"/>
      <c r="CR105" s="41"/>
      <c r="CS105" s="41"/>
      <c r="CT105" s="41"/>
      <c r="CU105" s="41"/>
      <c r="CV105" s="41"/>
      <c r="CW105" s="41"/>
    </row>
    <row r="106" spans="56:101" s="15" customFormat="1" x14ac:dyDescent="0.3">
      <c r="BD106" s="41"/>
      <c r="BE106" s="41"/>
      <c r="BF106" s="41"/>
      <c r="BG106" s="41"/>
      <c r="BH106" s="41"/>
      <c r="BI106" s="41"/>
      <c r="BJ106" s="41"/>
      <c r="BK106" s="41"/>
      <c r="BL106" s="41"/>
      <c r="BM106" s="41"/>
      <c r="BN106" s="41"/>
      <c r="BO106" s="41"/>
      <c r="BP106" s="41"/>
      <c r="BQ106" s="41"/>
      <c r="BR106" s="41"/>
      <c r="BS106" s="41"/>
      <c r="BT106" s="41"/>
      <c r="BU106" s="41"/>
      <c r="BV106" s="41"/>
      <c r="BW106" s="41"/>
      <c r="BX106" s="41"/>
      <c r="BY106" s="41"/>
      <c r="BZ106" s="41"/>
      <c r="CA106" s="41"/>
      <c r="CB106" s="41"/>
      <c r="CC106" s="41"/>
      <c r="CD106" s="41"/>
      <c r="CE106" s="41"/>
      <c r="CF106" s="41"/>
      <c r="CG106" s="41"/>
      <c r="CH106" s="41"/>
      <c r="CI106" s="41"/>
      <c r="CJ106" s="41"/>
      <c r="CK106" s="41"/>
      <c r="CL106" s="41"/>
      <c r="CM106" s="41"/>
      <c r="CN106" s="41"/>
      <c r="CO106" s="41"/>
      <c r="CP106" s="41"/>
      <c r="CQ106" s="41"/>
      <c r="CR106" s="41"/>
      <c r="CS106" s="41"/>
      <c r="CT106" s="41"/>
      <c r="CU106" s="41"/>
      <c r="CV106" s="41"/>
      <c r="CW106" s="41"/>
    </row>
    <row r="107" spans="56:101" s="15" customFormat="1" x14ac:dyDescent="0.3">
      <c r="BD107" s="41"/>
      <c r="BE107" s="41"/>
      <c r="BF107" s="41"/>
      <c r="BG107" s="41"/>
      <c r="BH107" s="41"/>
      <c r="BI107" s="41"/>
      <c r="BJ107" s="41"/>
      <c r="BK107" s="41"/>
      <c r="BL107" s="41"/>
      <c r="BM107" s="41"/>
      <c r="BN107" s="41"/>
      <c r="BO107" s="41"/>
      <c r="BP107" s="41"/>
      <c r="BQ107" s="41"/>
      <c r="BR107" s="41"/>
      <c r="BS107" s="41"/>
      <c r="BT107" s="41"/>
      <c r="BU107" s="41"/>
      <c r="BV107" s="41"/>
      <c r="BW107" s="41"/>
      <c r="BX107" s="41"/>
      <c r="BY107" s="41"/>
      <c r="BZ107" s="41"/>
      <c r="CA107" s="41"/>
      <c r="CB107" s="41"/>
      <c r="CC107" s="41"/>
      <c r="CD107" s="41"/>
      <c r="CE107" s="41"/>
      <c r="CF107" s="41"/>
      <c r="CG107" s="41"/>
      <c r="CH107" s="41"/>
      <c r="CI107" s="41"/>
      <c r="CJ107" s="41"/>
      <c r="CK107" s="41"/>
      <c r="CL107" s="41"/>
      <c r="CM107" s="41"/>
      <c r="CN107" s="41"/>
      <c r="CO107" s="41"/>
      <c r="CP107" s="41"/>
      <c r="CQ107" s="41"/>
      <c r="CR107" s="41"/>
      <c r="CS107" s="41"/>
      <c r="CT107" s="41"/>
      <c r="CU107" s="41"/>
      <c r="CV107" s="41"/>
      <c r="CW107" s="41"/>
    </row>
    <row r="108" spans="56:101" s="15" customFormat="1" x14ac:dyDescent="0.3">
      <c r="BD108" s="41"/>
      <c r="BE108" s="41"/>
      <c r="BF108" s="41"/>
      <c r="BG108" s="41"/>
      <c r="BH108" s="41"/>
      <c r="BI108" s="41"/>
      <c r="BJ108" s="41"/>
      <c r="BK108" s="41"/>
      <c r="BL108" s="41"/>
      <c r="BM108" s="41"/>
      <c r="BN108" s="41"/>
      <c r="BO108" s="41"/>
      <c r="BP108" s="41"/>
      <c r="BQ108" s="41"/>
      <c r="BR108" s="41"/>
      <c r="BS108" s="41"/>
      <c r="BT108" s="41"/>
      <c r="BU108" s="41"/>
      <c r="BV108" s="41"/>
      <c r="BW108" s="41"/>
      <c r="BX108" s="41"/>
      <c r="BY108" s="41"/>
      <c r="BZ108" s="41"/>
      <c r="CA108" s="41"/>
      <c r="CB108" s="41"/>
      <c r="CC108" s="41"/>
      <c r="CD108" s="41"/>
      <c r="CE108" s="41"/>
      <c r="CF108" s="41"/>
      <c r="CG108" s="41"/>
      <c r="CH108" s="41"/>
      <c r="CI108" s="41"/>
      <c r="CJ108" s="41"/>
      <c r="CK108" s="41"/>
      <c r="CL108" s="41"/>
      <c r="CM108" s="41"/>
      <c r="CN108" s="41"/>
      <c r="CO108" s="41"/>
      <c r="CP108" s="41"/>
      <c r="CQ108" s="41"/>
      <c r="CR108" s="41"/>
      <c r="CS108" s="41"/>
      <c r="CT108" s="41"/>
      <c r="CU108" s="41"/>
      <c r="CV108" s="41"/>
      <c r="CW108" s="41"/>
    </row>
    <row r="109" spans="56:101" s="15" customFormat="1" x14ac:dyDescent="0.3">
      <c r="BD109" s="41"/>
      <c r="BE109" s="41"/>
      <c r="BF109" s="41"/>
      <c r="BG109" s="41"/>
      <c r="BH109" s="41"/>
      <c r="BI109" s="41"/>
      <c r="BJ109" s="41"/>
      <c r="BK109" s="41"/>
      <c r="BL109" s="41"/>
      <c r="BM109" s="41"/>
      <c r="BN109" s="41"/>
      <c r="BO109" s="41"/>
      <c r="BP109" s="41"/>
      <c r="BQ109" s="41"/>
      <c r="BR109" s="41"/>
      <c r="BS109" s="41"/>
      <c r="BT109" s="41"/>
      <c r="BU109" s="41"/>
      <c r="BV109" s="41"/>
      <c r="BW109" s="41"/>
      <c r="BX109" s="41"/>
      <c r="BY109" s="41"/>
      <c r="BZ109" s="41"/>
      <c r="CA109" s="41"/>
      <c r="CB109" s="41"/>
      <c r="CC109" s="41"/>
      <c r="CD109" s="41"/>
      <c r="CE109" s="41"/>
      <c r="CF109" s="41"/>
      <c r="CG109" s="41"/>
      <c r="CH109" s="41"/>
      <c r="CI109" s="41"/>
      <c r="CJ109" s="41"/>
      <c r="CK109" s="41"/>
      <c r="CL109" s="41"/>
      <c r="CM109" s="41"/>
      <c r="CN109" s="41"/>
      <c r="CO109" s="41"/>
      <c r="CP109" s="41"/>
      <c r="CQ109" s="41"/>
      <c r="CR109" s="41"/>
      <c r="CS109" s="41"/>
      <c r="CT109" s="41"/>
      <c r="CU109" s="41"/>
      <c r="CV109" s="41"/>
      <c r="CW109" s="41"/>
    </row>
    <row r="110" spans="56:101" s="15" customFormat="1" x14ac:dyDescent="0.3">
      <c r="BD110" s="41"/>
      <c r="BE110" s="41"/>
      <c r="BF110" s="41"/>
      <c r="BG110" s="41"/>
      <c r="BH110" s="41"/>
      <c r="BI110" s="41"/>
      <c r="BJ110" s="41"/>
      <c r="BK110" s="41"/>
      <c r="BL110" s="41"/>
      <c r="BM110" s="41"/>
      <c r="BN110" s="41"/>
      <c r="BO110" s="41"/>
      <c r="BP110" s="41"/>
      <c r="BQ110" s="41"/>
      <c r="BR110" s="41"/>
      <c r="BS110" s="41"/>
      <c r="BT110" s="41"/>
      <c r="BU110" s="41"/>
      <c r="BV110" s="41"/>
      <c r="BW110" s="41"/>
      <c r="BX110" s="41"/>
      <c r="BY110" s="41"/>
      <c r="BZ110" s="41"/>
      <c r="CA110" s="41"/>
      <c r="CB110" s="41"/>
      <c r="CC110" s="41"/>
      <c r="CD110" s="41"/>
      <c r="CE110" s="41"/>
      <c r="CF110" s="41"/>
      <c r="CG110" s="41"/>
      <c r="CH110" s="41"/>
      <c r="CI110" s="41"/>
      <c r="CJ110" s="41"/>
      <c r="CK110" s="41"/>
      <c r="CL110" s="41"/>
      <c r="CM110" s="41"/>
      <c r="CN110" s="41"/>
      <c r="CO110" s="41"/>
      <c r="CP110" s="41"/>
      <c r="CQ110" s="41"/>
      <c r="CR110" s="41"/>
      <c r="CS110" s="41"/>
      <c r="CT110" s="41"/>
      <c r="CU110" s="41"/>
      <c r="CV110" s="41"/>
      <c r="CW110" s="41"/>
    </row>
    <row r="111" spans="56:101" s="15" customFormat="1" x14ac:dyDescent="0.3">
      <c r="BD111" s="41"/>
      <c r="BE111" s="41"/>
      <c r="BF111" s="41"/>
      <c r="BG111" s="41"/>
      <c r="BH111" s="41"/>
      <c r="BI111" s="41"/>
      <c r="BJ111" s="41"/>
      <c r="BK111" s="41"/>
      <c r="BL111" s="41"/>
      <c r="BM111" s="41"/>
      <c r="BN111" s="41"/>
      <c r="BO111" s="41"/>
      <c r="BP111" s="41"/>
      <c r="BQ111" s="41"/>
      <c r="BR111" s="41"/>
      <c r="BS111" s="41"/>
      <c r="BT111" s="41"/>
      <c r="BU111" s="41"/>
      <c r="BV111" s="41"/>
      <c r="BW111" s="41"/>
      <c r="BX111" s="41"/>
      <c r="BY111" s="41"/>
      <c r="BZ111" s="41"/>
      <c r="CA111" s="41"/>
      <c r="CB111" s="41"/>
      <c r="CC111" s="41"/>
      <c r="CD111" s="41"/>
      <c r="CE111" s="41"/>
      <c r="CF111" s="41"/>
      <c r="CG111" s="41"/>
      <c r="CH111" s="41"/>
      <c r="CI111" s="41"/>
      <c r="CJ111" s="41"/>
      <c r="CK111" s="41"/>
      <c r="CL111" s="41"/>
      <c r="CM111" s="41"/>
      <c r="CN111" s="41"/>
      <c r="CO111" s="41"/>
      <c r="CP111" s="41"/>
      <c r="CQ111" s="41"/>
      <c r="CR111" s="41"/>
      <c r="CS111" s="41"/>
      <c r="CT111" s="41"/>
      <c r="CU111" s="41"/>
      <c r="CV111" s="41"/>
      <c r="CW111" s="41"/>
    </row>
    <row r="112" spans="56:101" s="15" customFormat="1" x14ac:dyDescent="0.3">
      <c r="BD112" s="41"/>
      <c r="BE112" s="41"/>
      <c r="BF112" s="41"/>
      <c r="BG112" s="41"/>
      <c r="BH112" s="41"/>
      <c r="BI112" s="41"/>
      <c r="BJ112" s="41"/>
      <c r="BK112" s="41"/>
      <c r="BL112" s="41"/>
      <c r="BM112" s="41"/>
      <c r="BN112" s="41"/>
      <c r="BO112" s="41"/>
      <c r="BP112" s="41"/>
      <c r="BQ112" s="41"/>
      <c r="BR112" s="41"/>
      <c r="BS112" s="41"/>
      <c r="BT112" s="41"/>
      <c r="BU112" s="41"/>
      <c r="BV112" s="41"/>
      <c r="BW112" s="41"/>
      <c r="BX112" s="41"/>
      <c r="BY112" s="41"/>
      <c r="BZ112" s="41"/>
      <c r="CA112" s="41"/>
      <c r="CB112" s="41"/>
      <c r="CC112" s="41"/>
      <c r="CD112" s="41"/>
      <c r="CE112" s="41"/>
      <c r="CF112" s="41"/>
      <c r="CG112" s="41"/>
      <c r="CH112" s="41"/>
      <c r="CI112" s="41"/>
      <c r="CJ112" s="41"/>
      <c r="CK112" s="41"/>
      <c r="CL112" s="41"/>
      <c r="CM112" s="41"/>
      <c r="CN112" s="41"/>
      <c r="CO112" s="41"/>
      <c r="CP112" s="41"/>
      <c r="CQ112" s="41"/>
      <c r="CR112" s="41"/>
      <c r="CS112" s="41"/>
      <c r="CT112" s="41"/>
      <c r="CU112" s="41"/>
      <c r="CV112" s="41"/>
      <c r="CW112" s="41"/>
    </row>
    <row r="113" spans="56:101" s="15" customFormat="1" x14ac:dyDescent="0.3">
      <c r="BD113" s="41"/>
      <c r="BE113" s="41"/>
      <c r="BF113" s="41"/>
      <c r="BG113" s="41"/>
      <c r="BH113" s="41"/>
      <c r="BI113" s="41"/>
      <c r="BJ113" s="41"/>
      <c r="BK113" s="41"/>
      <c r="BL113" s="41"/>
      <c r="BM113" s="41"/>
      <c r="BN113" s="41"/>
      <c r="BO113" s="41"/>
      <c r="BP113" s="41"/>
      <c r="BQ113" s="41"/>
      <c r="BR113" s="41"/>
      <c r="BS113" s="41"/>
      <c r="BT113" s="41"/>
      <c r="BU113" s="41"/>
      <c r="BV113" s="41"/>
      <c r="BW113" s="41"/>
      <c r="BX113" s="41"/>
      <c r="BY113" s="41"/>
      <c r="BZ113" s="41"/>
      <c r="CA113" s="41"/>
      <c r="CB113" s="41"/>
      <c r="CC113" s="41"/>
      <c r="CD113" s="41"/>
      <c r="CE113" s="41"/>
      <c r="CF113" s="41"/>
      <c r="CG113" s="41"/>
      <c r="CH113" s="41"/>
      <c r="CI113" s="41"/>
      <c r="CJ113" s="41"/>
      <c r="CK113" s="41"/>
      <c r="CL113" s="41"/>
      <c r="CM113" s="41"/>
      <c r="CN113" s="41"/>
      <c r="CO113" s="41"/>
      <c r="CP113" s="41"/>
      <c r="CQ113" s="41"/>
      <c r="CR113" s="41"/>
      <c r="CS113" s="41"/>
      <c r="CT113" s="41"/>
      <c r="CU113" s="41"/>
      <c r="CV113" s="41"/>
      <c r="CW113" s="41"/>
    </row>
    <row r="114" spans="56:101" s="15" customFormat="1" x14ac:dyDescent="0.3">
      <c r="BD114" s="41"/>
      <c r="BE114" s="41"/>
      <c r="BF114" s="41"/>
      <c r="BG114" s="41"/>
      <c r="BH114" s="41"/>
      <c r="BI114" s="41"/>
      <c r="BJ114" s="41"/>
      <c r="BK114" s="41"/>
      <c r="BL114" s="41"/>
      <c r="BM114" s="41"/>
      <c r="BN114" s="41"/>
      <c r="BO114" s="41"/>
      <c r="BP114" s="41"/>
      <c r="BQ114" s="41"/>
      <c r="BR114" s="41"/>
      <c r="BS114" s="41"/>
      <c r="BT114" s="41"/>
      <c r="BU114" s="41"/>
      <c r="BV114" s="41"/>
      <c r="BW114" s="41"/>
      <c r="BX114" s="41"/>
      <c r="BY114" s="41"/>
      <c r="BZ114" s="41"/>
      <c r="CA114" s="41"/>
      <c r="CB114" s="41"/>
      <c r="CC114" s="41"/>
      <c r="CD114" s="41"/>
      <c r="CE114" s="41"/>
      <c r="CF114" s="41"/>
      <c r="CG114" s="41"/>
      <c r="CH114" s="41"/>
      <c r="CI114" s="41"/>
      <c r="CJ114" s="41"/>
      <c r="CK114" s="41"/>
      <c r="CL114" s="41"/>
      <c r="CM114" s="41"/>
      <c r="CN114" s="41"/>
      <c r="CO114" s="41"/>
      <c r="CP114" s="41"/>
      <c r="CQ114" s="41"/>
      <c r="CR114" s="41"/>
      <c r="CS114" s="41"/>
      <c r="CT114" s="41"/>
      <c r="CU114" s="41"/>
      <c r="CV114" s="41"/>
      <c r="CW114" s="41"/>
    </row>
    <row r="115" spans="56:101" s="15" customFormat="1" x14ac:dyDescent="0.3">
      <c r="BD115" s="41"/>
      <c r="BE115" s="41"/>
      <c r="BF115" s="41"/>
      <c r="BG115" s="41"/>
      <c r="BH115" s="41"/>
      <c r="BI115" s="41"/>
      <c r="BJ115" s="41"/>
      <c r="BK115" s="41"/>
      <c r="BL115" s="41"/>
      <c r="BM115" s="41"/>
      <c r="BN115" s="41"/>
      <c r="BO115" s="41"/>
      <c r="BP115" s="41"/>
      <c r="BQ115" s="41"/>
      <c r="BR115" s="41"/>
      <c r="BS115" s="41"/>
      <c r="BT115" s="41"/>
      <c r="BU115" s="41"/>
      <c r="BV115" s="41"/>
      <c r="BW115" s="41"/>
      <c r="BX115" s="41"/>
      <c r="BY115" s="41"/>
      <c r="BZ115" s="41"/>
      <c r="CA115" s="41"/>
      <c r="CB115" s="41"/>
      <c r="CC115" s="41"/>
      <c r="CD115" s="41"/>
      <c r="CE115" s="41"/>
      <c r="CF115" s="41"/>
      <c r="CG115" s="41"/>
      <c r="CH115" s="41"/>
      <c r="CI115" s="41"/>
      <c r="CJ115" s="41"/>
      <c r="CK115" s="41"/>
      <c r="CL115" s="41"/>
      <c r="CM115" s="41"/>
      <c r="CN115" s="41"/>
      <c r="CO115" s="41"/>
      <c r="CP115" s="41"/>
      <c r="CQ115" s="41"/>
      <c r="CR115" s="41"/>
      <c r="CS115" s="41"/>
      <c r="CT115" s="41"/>
      <c r="CU115" s="41"/>
      <c r="CV115" s="41"/>
      <c r="CW115" s="41"/>
    </row>
    <row r="116" spans="56:101" s="15" customFormat="1" x14ac:dyDescent="0.3">
      <c r="BD116" s="41"/>
      <c r="BE116" s="41"/>
      <c r="BF116" s="41"/>
      <c r="BG116" s="41"/>
      <c r="BH116" s="41"/>
      <c r="BI116" s="41"/>
      <c r="BJ116" s="41"/>
      <c r="BK116" s="41"/>
      <c r="BL116" s="41"/>
      <c r="BM116" s="41"/>
      <c r="BN116" s="41"/>
      <c r="BO116" s="41"/>
      <c r="BP116" s="41"/>
      <c r="BQ116" s="41"/>
      <c r="BR116" s="41"/>
      <c r="BS116" s="41"/>
      <c r="BT116" s="41"/>
      <c r="BU116" s="41"/>
      <c r="BV116" s="41"/>
      <c r="BW116" s="41"/>
      <c r="BX116" s="41"/>
      <c r="BY116" s="41"/>
      <c r="BZ116" s="41"/>
      <c r="CA116" s="41"/>
      <c r="CB116" s="41"/>
      <c r="CC116" s="41"/>
      <c r="CD116" s="41"/>
      <c r="CE116" s="41"/>
      <c r="CF116" s="41"/>
      <c r="CG116" s="41"/>
      <c r="CH116" s="41"/>
      <c r="CI116" s="41"/>
      <c r="CJ116" s="41"/>
      <c r="CK116" s="41"/>
      <c r="CL116" s="41"/>
      <c r="CM116" s="41"/>
      <c r="CN116" s="41"/>
      <c r="CO116" s="41"/>
      <c r="CP116" s="41"/>
      <c r="CQ116" s="41"/>
      <c r="CR116" s="41"/>
      <c r="CS116" s="41"/>
      <c r="CT116" s="41"/>
      <c r="CU116" s="41"/>
      <c r="CV116" s="41"/>
      <c r="CW116" s="41"/>
    </row>
    <row r="117" spans="56:101" s="15" customFormat="1" x14ac:dyDescent="0.3">
      <c r="BD117" s="41"/>
      <c r="BE117" s="41"/>
      <c r="BF117" s="41"/>
      <c r="BG117" s="41"/>
      <c r="BH117" s="41"/>
      <c r="BI117" s="41"/>
      <c r="BJ117" s="41"/>
      <c r="BK117" s="41"/>
      <c r="BL117" s="41"/>
      <c r="BM117" s="41"/>
      <c r="BN117" s="41"/>
      <c r="BO117" s="41"/>
      <c r="BP117" s="41"/>
      <c r="BQ117" s="41"/>
      <c r="BR117" s="41"/>
      <c r="BS117" s="41"/>
      <c r="BT117" s="41"/>
      <c r="BU117" s="41"/>
      <c r="BV117" s="41"/>
      <c r="BW117" s="41"/>
      <c r="BX117" s="41"/>
      <c r="BY117" s="41"/>
      <c r="BZ117" s="41"/>
      <c r="CA117" s="41"/>
      <c r="CB117" s="41"/>
      <c r="CC117" s="41"/>
      <c r="CD117" s="41"/>
      <c r="CE117" s="41"/>
      <c r="CF117" s="41"/>
      <c r="CG117" s="41"/>
      <c r="CH117" s="41"/>
      <c r="CI117" s="41"/>
      <c r="CJ117" s="41"/>
      <c r="CK117" s="41"/>
      <c r="CL117" s="41"/>
      <c r="CM117" s="41"/>
      <c r="CN117" s="41"/>
      <c r="CO117" s="41"/>
      <c r="CP117" s="41"/>
      <c r="CQ117" s="41"/>
      <c r="CR117" s="41"/>
      <c r="CS117" s="41"/>
      <c r="CT117" s="41"/>
      <c r="CU117" s="41"/>
      <c r="CV117" s="41"/>
      <c r="CW117" s="41"/>
    </row>
    <row r="118" spans="56:101" s="15" customFormat="1" x14ac:dyDescent="0.3">
      <c r="BD118" s="41"/>
      <c r="BE118" s="41"/>
      <c r="BF118" s="41"/>
      <c r="BG118" s="41"/>
      <c r="BH118" s="41"/>
      <c r="BI118" s="41"/>
      <c r="BJ118" s="41"/>
      <c r="BK118" s="41"/>
      <c r="BL118" s="41"/>
      <c r="BM118" s="41"/>
      <c r="BN118" s="41"/>
      <c r="BO118" s="41"/>
      <c r="BP118" s="41"/>
      <c r="BQ118" s="41"/>
      <c r="BR118" s="41"/>
      <c r="BS118" s="41"/>
      <c r="BT118" s="41"/>
      <c r="BU118" s="41"/>
      <c r="BV118" s="41"/>
      <c r="BW118" s="41"/>
      <c r="BX118" s="41"/>
      <c r="BY118" s="41"/>
      <c r="BZ118" s="41"/>
      <c r="CA118" s="41"/>
      <c r="CB118" s="41"/>
      <c r="CC118" s="41"/>
      <c r="CD118" s="41"/>
      <c r="CE118" s="41"/>
      <c r="CF118" s="41"/>
      <c r="CG118" s="41"/>
      <c r="CH118" s="41"/>
      <c r="CI118" s="41"/>
      <c r="CJ118" s="41"/>
      <c r="CK118" s="41"/>
      <c r="CL118" s="41"/>
      <c r="CM118" s="41"/>
      <c r="CN118" s="41"/>
      <c r="CO118" s="41"/>
      <c r="CP118" s="41"/>
      <c r="CQ118" s="41"/>
      <c r="CR118" s="41"/>
      <c r="CS118" s="41"/>
      <c r="CT118" s="41"/>
      <c r="CU118" s="41"/>
      <c r="CV118" s="41"/>
      <c r="CW118" s="41"/>
    </row>
    <row r="119" spans="56:101" s="15" customFormat="1" x14ac:dyDescent="0.3">
      <c r="BD119" s="41"/>
      <c r="BE119" s="41"/>
      <c r="BF119" s="41"/>
      <c r="BG119" s="41"/>
      <c r="BH119" s="41"/>
      <c r="BI119" s="41"/>
      <c r="BJ119" s="41"/>
      <c r="BK119" s="41"/>
      <c r="BL119" s="41"/>
      <c r="BM119" s="41"/>
      <c r="BN119" s="41"/>
      <c r="BO119" s="41"/>
      <c r="BP119" s="41"/>
      <c r="BQ119" s="41"/>
      <c r="BR119" s="41"/>
      <c r="BS119" s="41"/>
      <c r="BT119" s="41"/>
      <c r="BU119" s="41"/>
      <c r="BV119" s="41"/>
      <c r="BW119" s="41"/>
      <c r="BX119" s="41"/>
      <c r="BY119" s="41"/>
      <c r="BZ119" s="41"/>
      <c r="CA119" s="41"/>
      <c r="CB119" s="41"/>
      <c r="CC119" s="41"/>
      <c r="CD119" s="41"/>
      <c r="CE119" s="41"/>
      <c r="CF119" s="41"/>
      <c r="CG119" s="41"/>
      <c r="CH119" s="41"/>
      <c r="CI119" s="41"/>
      <c r="CJ119" s="41"/>
      <c r="CK119" s="41"/>
      <c r="CL119" s="41"/>
      <c r="CM119" s="41"/>
      <c r="CN119" s="41"/>
      <c r="CO119" s="41"/>
      <c r="CP119" s="41"/>
      <c r="CQ119" s="41"/>
      <c r="CR119" s="41"/>
      <c r="CS119" s="41"/>
      <c r="CT119" s="41"/>
      <c r="CU119" s="41"/>
      <c r="CV119" s="41"/>
      <c r="CW119" s="41"/>
    </row>
    <row r="120" spans="56:101" s="15" customFormat="1" x14ac:dyDescent="0.3">
      <c r="BD120" s="41"/>
      <c r="BE120" s="41"/>
      <c r="BF120" s="41"/>
      <c r="BG120" s="41"/>
      <c r="BH120" s="41"/>
      <c r="BI120" s="41"/>
      <c r="BJ120" s="41"/>
      <c r="BK120" s="41"/>
      <c r="BL120" s="41"/>
      <c r="BM120" s="41"/>
      <c r="BN120" s="41"/>
      <c r="BO120" s="41"/>
      <c r="BP120" s="41"/>
      <c r="BQ120" s="41"/>
      <c r="BR120" s="41"/>
      <c r="BS120" s="41"/>
      <c r="BT120" s="41"/>
      <c r="BU120" s="41"/>
      <c r="BV120" s="41"/>
      <c r="BW120" s="41"/>
      <c r="BX120" s="41"/>
      <c r="BY120" s="41"/>
      <c r="BZ120" s="41"/>
      <c r="CA120" s="41"/>
      <c r="CB120" s="41"/>
      <c r="CC120" s="41"/>
      <c r="CD120" s="41"/>
      <c r="CE120" s="41"/>
      <c r="CF120" s="41"/>
      <c r="CG120" s="41"/>
      <c r="CH120" s="41"/>
      <c r="CI120" s="41"/>
      <c r="CJ120" s="41"/>
      <c r="CK120" s="41"/>
      <c r="CL120" s="41"/>
      <c r="CM120" s="41"/>
      <c r="CN120" s="41"/>
      <c r="CO120" s="41"/>
      <c r="CP120" s="41"/>
      <c r="CQ120" s="41"/>
      <c r="CR120" s="41"/>
      <c r="CS120" s="41"/>
      <c r="CT120" s="41"/>
      <c r="CU120" s="41"/>
      <c r="CV120" s="41"/>
      <c r="CW120" s="41"/>
    </row>
    <row r="121" spans="56:101" s="15" customFormat="1" x14ac:dyDescent="0.3">
      <c r="BD121" s="41"/>
      <c r="BE121" s="41"/>
      <c r="BF121" s="41"/>
      <c r="BG121" s="41"/>
      <c r="BH121" s="41"/>
      <c r="BI121" s="41"/>
      <c r="BJ121" s="41"/>
      <c r="BK121" s="41"/>
      <c r="BL121" s="41"/>
      <c r="BM121" s="41"/>
      <c r="BN121" s="41"/>
      <c r="BO121" s="41"/>
      <c r="BP121" s="41"/>
      <c r="BQ121" s="41"/>
      <c r="BR121" s="41"/>
      <c r="BS121" s="41"/>
      <c r="BT121" s="41"/>
      <c r="BU121" s="41"/>
      <c r="BV121" s="41"/>
      <c r="BW121" s="41"/>
      <c r="BX121" s="41"/>
      <c r="BY121" s="41"/>
      <c r="BZ121" s="41"/>
      <c r="CA121" s="41"/>
      <c r="CB121" s="41"/>
      <c r="CC121" s="41"/>
      <c r="CD121" s="41"/>
      <c r="CE121" s="41"/>
      <c r="CF121" s="41"/>
      <c r="CG121" s="41"/>
      <c r="CH121" s="41"/>
      <c r="CI121" s="41"/>
      <c r="CJ121" s="41"/>
      <c r="CK121" s="41"/>
      <c r="CL121" s="41"/>
      <c r="CM121" s="41"/>
      <c r="CN121" s="41"/>
      <c r="CO121" s="41"/>
      <c r="CP121" s="41"/>
      <c r="CQ121" s="41"/>
      <c r="CR121" s="41"/>
      <c r="CS121" s="41"/>
      <c r="CT121" s="41"/>
      <c r="CU121" s="41"/>
      <c r="CV121" s="41"/>
      <c r="CW121" s="41"/>
    </row>
    <row r="122" spans="56:101" s="15" customFormat="1" x14ac:dyDescent="0.3">
      <c r="BD122" s="41"/>
      <c r="BE122" s="41"/>
      <c r="BF122" s="41"/>
      <c r="BG122" s="41"/>
      <c r="BH122" s="41"/>
      <c r="BI122" s="41"/>
      <c r="BJ122" s="41"/>
      <c r="BK122" s="41"/>
      <c r="BL122" s="41"/>
      <c r="BM122" s="41"/>
      <c r="BN122" s="41"/>
      <c r="BO122" s="41"/>
      <c r="BP122" s="41"/>
      <c r="BQ122" s="41"/>
      <c r="BR122" s="41"/>
      <c r="BS122" s="41"/>
      <c r="BT122" s="41"/>
      <c r="BU122" s="41"/>
      <c r="BV122" s="41"/>
      <c r="BW122" s="41"/>
      <c r="BX122" s="41"/>
      <c r="BY122" s="41"/>
      <c r="BZ122" s="41"/>
      <c r="CA122" s="41"/>
      <c r="CB122" s="41"/>
      <c r="CC122" s="41"/>
      <c r="CD122" s="41"/>
      <c r="CE122" s="41"/>
      <c r="CF122" s="41"/>
      <c r="CG122" s="41"/>
      <c r="CH122" s="41"/>
      <c r="CI122" s="41"/>
      <c r="CJ122" s="41"/>
      <c r="CK122" s="41"/>
      <c r="CL122" s="41"/>
      <c r="CM122" s="41"/>
      <c r="CN122" s="41"/>
      <c r="CO122" s="41"/>
      <c r="CP122" s="41"/>
      <c r="CQ122" s="41"/>
      <c r="CR122" s="41"/>
      <c r="CS122" s="41"/>
      <c r="CT122" s="41"/>
      <c r="CU122" s="41"/>
      <c r="CV122" s="41"/>
      <c r="CW122" s="41"/>
    </row>
    <row r="123" spans="56:101" s="15" customFormat="1" x14ac:dyDescent="0.3">
      <c r="BD123" s="41"/>
      <c r="BE123" s="41"/>
      <c r="BF123" s="41"/>
      <c r="BG123" s="41"/>
      <c r="BH123" s="41"/>
      <c r="BI123" s="41"/>
      <c r="BJ123" s="41"/>
      <c r="BK123" s="41"/>
      <c r="BL123" s="41"/>
      <c r="BM123" s="41"/>
      <c r="BN123" s="41"/>
      <c r="BO123" s="41"/>
      <c r="BP123" s="41"/>
      <c r="BQ123" s="41"/>
      <c r="BR123" s="41"/>
      <c r="BS123" s="41"/>
      <c r="BT123" s="41"/>
      <c r="BU123" s="41"/>
      <c r="BV123" s="41"/>
      <c r="BW123" s="41"/>
      <c r="BX123" s="41"/>
      <c r="BY123" s="41"/>
      <c r="BZ123" s="41"/>
      <c r="CA123" s="41"/>
      <c r="CB123" s="41"/>
      <c r="CC123" s="41"/>
      <c r="CD123" s="41"/>
      <c r="CE123" s="41"/>
      <c r="CF123" s="41"/>
      <c r="CG123" s="41"/>
      <c r="CH123" s="41"/>
      <c r="CI123" s="41"/>
      <c r="CJ123" s="41"/>
      <c r="CK123" s="41"/>
      <c r="CL123" s="41"/>
      <c r="CM123" s="41"/>
      <c r="CN123" s="41"/>
      <c r="CO123" s="41"/>
      <c r="CP123" s="41"/>
      <c r="CQ123" s="41"/>
      <c r="CR123" s="41"/>
      <c r="CS123" s="41"/>
      <c r="CT123" s="41"/>
      <c r="CU123" s="41"/>
      <c r="CV123" s="41"/>
      <c r="CW123" s="41"/>
    </row>
    <row r="124" spans="56:101" s="15" customFormat="1" x14ac:dyDescent="0.3">
      <c r="BD124" s="41"/>
      <c r="BE124" s="41"/>
      <c r="BF124" s="41"/>
      <c r="BG124" s="41"/>
      <c r="BH124" s="41"/>
      <c r="BI124" s="41"/>
      <c r="BJ124" s="41"/>
      <c r="BK124" s="41"/>
      <c r="BL124" s="41"/>
      <c r="BM124" s="41"/>
      <c r="BN124" s="41"/>
      <c r="BO124" s="41"/>
      <c r="BP124" s="41"/>
      <c r="BQ124" s="41"/>
      <c r="BR124" s="41"/>
      <c r="BS124" s="41"/>
      <c r="BT124" s="41"/>
      <c r="BU124" s="41"/>
      <c r="BV124" s="41"/>
      <c r="BW124" s="41"/>
      <c r="BX124" s="41"/>
      <c r="BY124" s="41"/>
      <c r="BZ124" s="41"/>
      <c r="CA124" s="41"/>
      <c r="CB124" s="41"/>
      <c r="CC124" s="41"/>
      <c r="CD124" s="41"/>
      <c r="CE124" s="41"/>
      <c r="CF124" s="41"/>
      <c r="CG124" s="41"/>
      <c r="CH124" s="41"/>
      <c r="CI124" s="41"/>
      <c r="CJ124" s="41"/>
      <c r="CK124" s="41"/>
      <c r="CL124" s="41"/>
      <c r="CM124" s="41"/>
      <c r="CN124" s="41"/>
      <c r="CO124" s="41"/>
      <c r="CP124" s="41"/>
      <c r="CQ124" s="41"/>
      <c r="CR124" s="41"/>
      <c r="CS124" s="41"/>
      <c r="CT124" s="41"/>
      <c r="CU124" s="41"/>
      <c r="CV124" s="41"/>
      <c r="CW124" s="41"/>
    </row>
    <row r="125" spans="56:101" s="15" customFormat="1" x14ac:dyDescent="0.3">
      <c r="BD125" s="41"/>
      <c r="BE125" s="41"/>
      <c r="BF125" s="41"/>
      <c r="BG125" s="41"/>
      <c r="BH125" s="41"/>
      <c r="BI125" s="41"/>
      <c r="BJ125" s="41"/>
      <c r="BK125" s="41"/>
      <c r="BL125" s="41"/>
      <c r="BM125" s="41"/>
      <c r="BN125" s="41"/>
      <c r="BO125" s="41"/>
      <c r="BP125" s="41"/>
      <c r="BQ125" s="41"/>
      <c r="BR125" s="41"/>
      <c r="BS125" s="41"/>
      <c r="BT125" s="41"/>
      <c r="BU125" s="41"/>
      <c r="BV125" s="41"/>
      <c r="BW125" s="41"/>
      <c r="BX125" s="41"/>
      <c r="BY125" s="41"/>
      <c r="BZ125" s="41"/>
      <c r="CA125" s="41"/>
      <c r="CB125" s="41"/>
      <c r="CC125" s="41"/>
      <c r="CD125" s="41"/>
      <c r="CE125" s="41"/>
      <c r="CF125" s="41"/>
      <c r="CG125" s="41"/>
      <c r="CH125" s="41"/>
      <c r="CI125" s="41"/>
      <c r="CJ125" s="41"/>
      <c r="CK125" s="41"/>
      <c r="CL125" s="41"/>
      <c r="CM125" s="41"/>
      <c r="CN125" s="41"/>
      <c r="CO125" s="41"/>
      <c r="CP125" s="41"/>
      <c r="CQ125" s="41"/>
      <c r="CR125" s="41"/>
      <c r="CS125" s="41"/>
      <c r="CT125" s="41"/>
      <c r="CU125" s="41"/>
      <c r="CV125" s="41"/>
      <c r="CW125" s="41"/>
    </row>
    <row r="126" spans="56:101" s="15" customFormat="1" x14ac:dyDescent="0.3">
      <c r="BD126" s="41"/>
      <c r="BE126" s="41"/>
      <c r="BF126" s="41"/>
      <c r="BG126" s="41"/>
      <c r="BH126" s="41"/>
      <c r="BI126" s="41"/>
      <c r="BJ126" s="41"/>
      <c r="BK126" s="41"/>
      <c r="BL126" s="41"/>
      <c r="BM126" s="41"/>
      <c r="BN126" s="41"/>
      <c r="BO126" s="41"/>
      <c r="BP126" s="41"/>
      <c r="BQ126" s="41"/>
      <c r="BR126" s="41"/>
      <c r="BS126" s="41"/>
      <c r="BT126" s="41"/>
      <c r="BU126" s="41"/>
      <c r="BV126" s="41"/>
      <c r="BW126" s="41"/>
      <c r="BX126" s="41"/>
      <c r="BY126" s="41"/>
      <c r="BZ126" s="41"/>
      <c r="CA126" s="41"/>
      <c r="CB126" s="41"/>
      <c r="CC126" s="41"/>
      <c r="CD126" s="41"/>
      <c r="CE126" s="41"/>
      <c r="CF126" s="41"/>
      <c r="CG126" s="41"/>
      <c r="CH126" s="41"/>
      <c r="CI126" s="41"/>
      <c r="CJ126" s="41"/>
      <c r="CK126" s="41"/>
      <c r="CL126" s="41"/>
      <c r="CM126" s="41"/>
      <c r="CN126" s="41"/>
      <c r="CO126" s="41"/>
      <c r="CP126" s="41"/>
      <c r="CQ126" s="41"/>
      <c r="CR126" s="41"/>
      <c r="CS126" s="41"/>
      <c r="CT126" s="41"/>
      <c r="CU126" s="41"/>
      <c r="CV126" s="41"/>
      <c r="CW126" s="41"/>
    </row>
    <row r="127" spans="56:101" s="15" customFormat="1" x14ac:dyDescent="0.3">
      <c r="BD127" s="41"/>
      <c r="BE127" s="41"/>
      <c r="BF127" s="41"/>
      <c r="BG127" s="41"/>
      <c r="BH127" s="41"/>
      <c r="BI127" s="41"/>
      <c r="BJ127" s="41"/>
      <c r="BK127" s="41"/>
      <c r="BL127" s="41"/>
      <c r="BM127" s="41"/>
      <c r="BN127" s="41"/>
      <c r="BO127" s="41"/>
      <c r="BP127" s="41"/>
      <c r="BQ127" s="41"/>
      <c r="BR127" s="41"/>
      <c r="BS127" s="41"/>
      <c r="BT127" s="41"/>
      <c r="BU127" s="41"/>
      <c r="BV127" s="41"/>
      <c r="BW127" s="41"/>
      <c r="BX127" s="41"/>
      <c r="BY127" s="41"/>
      <c r="BZ127" s="41"/>
      <c r="CA127" s="41"/>
      <c r="CB127" s="41"/>
      <c r="CC127" s="41"/>
      <c r="CD127" s="41"/>
      <c r="CE127" s="41"/>
      <c r="CF127" s="41"/>
      <c r="CG127" s="41"/>
      <c r="CH127" s="41"/>
      <c r="CI127" s="41"/>
      <c r="CJ127" s="41"/>
      <c r="CK127" s="41"/>
      <c r="CL127" s="41"/>
      <c r="CM127" s="41"/>
      <c r="CN127" s="41"/>
      <c r="CO127" s="41"/>
      <c r="CP127" s="41"/>
      <c r="CQ127" s="41"/>
      <c r="CR127" s="41"/>
      <c r="CS127" s="41"/>
      <c r="CT127" s="41"/>
      <c r="CU127" s="41"/>
      <c r="CV127" s="41"/>
      <c r="CW127" s="41"/>
    </row>
    <row r="128" spans="56:101" s="15" customFormat="1" x14ac:dyDescent="0.3">
      <c r="BD128" s="41"/>
      <c r="BE128" s="41"/>
      <c r="BF128" s="41"/>
      <c r="BG128" s="41"/>
      <c r="BH128" s="41"/>
      <c r="BI128" s="41"/>
      <c r="BJ128" s="41"/>
      <c r="BK128" s="41"/>
      <c r="BL128" s="41"/>
      <c r="BM128" s="41"/>
      <c r="BN128" s="41"/>
      <c r="BO128" s="41"/>
      <c r="BP128" s="41"/>
      <c r="BQ128" s="41"/>
      <c r="BR128" s="41"/>
      <c r="BS128" s="41"/>
      <c r="BT128" s="41"/>
      <c r="BU128" s="41"/>
      <c r="BV128" s="41"/>
      <c r="BW128" s="41"/>
      <c r="BX128" s="41"/>
      <c r="BY128" s="41"/>
      <c r="BZ128" s="41"/>
      <c r="CA128" s="41"/>
      <c r="CB128" s="41"/>
      <c r="CC128" s="41"/>
      <c r="CD128" s="41"/>
      <c r="CE128" s="41"/>
      <c r="CF128" s="41"/>
      <c r="CG128" s="41"/>
      <c r="CH128" s="41"/>
      <c r="CI128" s="41"/>
      <c r="CJ128" s="41"/>
      <c r="CK128" s="41"/>
      <c r="CL128" s="41"/>
      <c r="CM128" s="41"/>
      <c r="CN128" s="41"/>
      <c r="CO128" s="41"/>
      <c r="CP128" s="41"/>
      <c r="CQ128" s="41"/>
      <c r="CR128" s="41"/>
      <c r="CS128" s="41"/>
      <c r="CT128" s="41"/>
      <c r="CU128" s="41"/>
      <c r="CV128" s="41"/>
      <c r="CW128" s="41"/>
    </row>
    <row r="129" spans="56:101" s="15" customFormat="1" x14ac:dyDescent="0.3">
      <c r="BD129" s="41"/>
      <c r="BE129" s="41"/>
      <c r="BF129" s="41"/>
      <c r="BG129" s="41"/>
      <c r="BH129" s="41"/>
      <c r="BI129" s="41"/>
      <c r="BJ129" s="41"/>
      <c r="BK129" s="41"/>
      <c r="BL129" s="41"/>
      <c r="BM129" s="41"/>
      <c r="BN129" s="41"/>
      <c r="BO129" s="41"/>
      <c r="BP129" s="41"/>
      <c r="BQ129" s="41"/>
      <c r="BR129" s="41"/>
      <c r="BS129" s="41"/>
      <c r="BT129" s="41"/>
      <c r="BU129" s="41"/>
      <c r="BV129" s="41"/>
      <c r="BW129" s="41"/>
      <c r="BX129" s="41"/>
      <c r="BY129" s="41"/>
      <c r="BZ129" s="41"/>
      <c r="CA129" s="41"/>
      <c r="CB129" s="41"/>
      <c r="CC129" s="41"/>
      <c r="CD129" s="41"/>
      <c r="CE129" s="41"/>
      <c r="CF129" s="41"/>
      <c r="CG129" s="41"/>
      <c r="CH129" s="41"/>
      <c r="CI129" s="41"/>
      <c r="CJ129" s="41"/>
      <c r="CK129" s="41"/>
      <c r="CL129" s="41"/>
      <c r="CM129" s="41"/>
      <c r="CN129" s="41"/>
      <c r="CO129" s="41"/>
      <c r="CP129" s="41"/>
      <c r="CQ129" s="41"/>
      <c r="CR129" s="41"/>
      <c r="CS129" s="41"/>
      <c r="CT129" s="41"/>
      <c r="CU129" s="41"/>
      <c r="CV129" s="41"/>
      <c r="CW129" s="41"/>
    </row>
    <row r="130" spans="56:101" s="15" customFormat="1" x14ac:dyDescent="0.3">
      <c r="BD130" s="41"/>
      <c r="BE130" s="41"/>
      <c r="BF130" s="41"/>
      <c r="BG130" s="41"/>
      <c r="BH130" s="41"/>
      <c r="BI130" s="41"/>
      <c r="BJ130" s="41"/>
      <c r="BK130" s="41"/>
      <c r="BL130" s="41"/>
      <c r="BM130" s="41"/>
      <c r="BN130" s="41"/>
      <c r="BO130" s="41"/>
      <c r="BP130" s="41"/>
      <c r="BQ130" s="41"/>
      <c r="BR130" s="41"/>
      <c r="BS130" s="41"/>
      <c r="BT130" s="41"/>
      <c r="BU130" s="41"/>
      <c r="BV130" s="41"/>
      <c r="BW130" s="41"/>
      <c r="BX130" s="41"/>
      <c r="BY130" s="41"/>
      <c r="BZ130" s="41"/>
      <c r="CA130" s="41"/>
      <c r="CB130" s="41"/>
      <c r="CC130" s="41"/>
      <c r="CD130" s="41"/>
      <c r="CE130" s="41"/>
      <c r="CF130" s="41"/>
      <c r="CG130" s="41"/>
      <c r="CH130" s="41"/>
      <c r="CI130" s="41"/>
      <c r="CJ130" s="41"/>
      <c r="CK130" s="41"/>
      <c r="CL130" s="41"/>
      <c r="CM130" s="41"/>
      <c r="CN130" s="41"/>
      <c r="CO130" s="41"/>
      <c r="CP130" s="41"/>
      <c r="CQ130" s="41"/>
      <c r="CR130" s="41"/>
      <c r="CS130" s="41"/>
      <c r="CT130" s="41"/>
      <c r="CU130" s="41"/>
      <c r="CV130" s="41"/>
      <c r="CW130" s="41"/>
    </row>
    <row r="131" spans="56:101" s="15" customFormat="1" x14ac:dyDescent="0.3">
      <c r="BD131" s="41"/>
      <c r="BE131" s="41"/>
      <c r="BF131" s="41"/>
      <c r="BG131" s="41"/>
      <c r="BH131" s="41"/>
      <c r="BI131" s="41"/>
      <c r="BJ131" s="41"/>
      <c r="BK131" s="41"/>
      <c r="BL131" s="41"/>
      <c r="BM131" s="41"/>
      <c r="BN131" s="41"/>
      <c r="BO131" s="41"/>
      <c r="BP131" s="41"/>
      <c r="BQ131" s="41"/>
      <c r="BR131" s="41"/>
      <c r="BS131" s="41"/>
      <c r="BT131" s="41"/>
      <c r="BU131" s="41"/>
      <c r="BV131" s="41"/>
      <c r="BW131" s="41"/>
      <c r="BX131" s="41"/>
      <c r="BY131" s="41"/>
      <c r="BZ131" s="41"/>
      <c r="CA131" s="41"/>
      <c r="CB131" s="41"/>
      <c r="CC131" s="41"/>
      <c r="CD131" s="41"/>
      <c r="CE131" s="41"/>
      <c r="CF131" s="41"/>
      <c r="CG131" s="41"/>
      <c r="CH131" s="41"/>
      <c r="CI131" s="41"/>
      <c r="CJ131" s="41"/>
      <c r="CK131" s="41"/>
      <c r="CL131" s="41"/>
      <c r="CM131" s="41"/>
      <c r="CN131" s="41"/>
      <c r="CO131" s="41"/>
      <c r="CP131" s="41"/>
      <c r="CQ131" s="41"/>
      <c r="CR131" s="41"/>
      <c r="CS131" s="41"/>
      <c r="CT131" s="41"/>
      <c r="CU131" s="41"/>
      <c r="CV131" s="41"/>
      <c r="CW131" s="41"/>
    </row>
    <row r="132" spans="56:101" s="15" customFormat="1" x14ac:dyDescent="0.3">
      <c r="BD132" s="41"/>
      <c r="BE132" s="41"/>
      <c r="BF132" s="41"/>
      <c r="BG132" s="41"/>
      <c r="BH132" s="41"/>
      <c r="BI132" s="41"/>
      <c r="BJ132" s="41"/>
      <c r="BK132" s="41"/>
      <c r="BL132" s="41"/>
      <c r="BM132" s="41"/>
      <c r="BN132" s="41"/>
      <c r="BO132" s="41"/>
      <c r="BP132" s="41"/>
      <c r="BQ132" s="41"/>
      <c r="BR132" s="41"/>
      <c r="BS132" s="41"/>
      <c r="BT132" s="41"/>
      <c r="BU132" s="41"/>
      <c r="BV132" s="41"/>
      <c r="BW132" s="41"/>
      <c r="BX132" s="41"/>
      <c r="BY132" s="41"/>
      <c r="BZ132" s="41"/>
      <c r="CA132" s="41"/>
      <c r="CB132" s="41"/>
      <c r="CC132" s="41"/>
      <c r="CD132" s="41"/>
      <c r="CE132" s="41"/>
      <c r="CF132" s="41"/>
      <c r="CG132" s="41"/>
      <c r="CH132" s="41"/>
      <c r="CI132" s="41"/>
      <c r="CJ132" s="41"/>
      <c r="CK132" s="41"/>
      <c r="CL132" s="41"/>
      <c r="CM132" s="41"/>
      <c r="CN132" s="41"/>
      <c r="CO132" s="41"/>
      <c r="CP132" s="41"/>
      <c r="CQ132" s="41"/>
      <c r="CR132" s="41"/>
      <c r="CS132" s="41"/>
      <c r="CT132" s="41"/>
      <c r="CU132" s="41"/>
      <c r="CV132" s="41"/>
      <c r="CW132" s="41"/>
    </row>
    <row r="133" spans="56:101" s="15" customFormat="1" x14ac:dyDescent="0.3">
      <c r="BD133" s="41"/>
      <c r="BE133" s="41"/>
      <c r="BF133" s="41"/>
      <c r="BG133" s="41"/>
      <c r="BH133" s="41"/>
      <c r="BI133" s="41"/>
      <c r="BJ133" s="41"/>
      <c r="BK133" s="41"/>
      <c r="BL133" s="41"/>
      <c r="BM133" s="41"/>
      <c r="BN133" s="41"/>
      <c r="BO133" s="41"/>
      <c r="BP133" s="41"/>
      <c r="BQ133" s="41"/>
      <c r="BR133" s="41"/>
      <c r="BS133" s="41"/>
      <c r="BT133" s="41"/>
      <c r="BU133" s="41"/>
      <c r="BV133" s="41"/>
      <c r="BW133" s="41"/>
      <c r="BX133" s="41"/>
      <c r="BY133" s="41"/>
      <c r="BZ133" s="41"/>
      <c r="CA133" s="41"/>
      <c r="CB133" s="41"/>
      <c r="CC133" s="41"/>
      <c r="CD133" s="41"/>
      <c r="CE133" s="41"/>
      <c r="CF133" s="41"/>
      <c r="CG133" s="41"/>
      <c r="CH133" s="41"/>
      <c r="CI133" s="41"/>
      <c r="CJ133" s="41"/>
      <c r="CK133" s="41"/>
      <c r="CL133" s="41"/>
      <c r="CM133" s="41"/>
      <c r="CN133" s="41"/>
      <c r="CO133" s="41"/>
      <c r="CP133" s="41"/>
      <c r="CQ133" s="41"/>
      <c r="CR133" s="41"/>
      <c r="CS133" s="41"/>
      <c r="CT133" s="41"/>
      <c r="CU133" s="41"/>
      <c r="CV133" s="41"/>
      <c r="CW133" s="41"/>
    </row>
    <row r="134" spans="56:101" s="15" customFormat="1" x14ac:dyDescent="0.3">
      <c r="BD134" s="41"/>
      <c r="BE134" s="41"/>
      <c r="BF134" s="41"/>
      <c r="BG134" s="41"/>
      <c r="BH134" s="41"/>
      <c r="BI134" s="41"/>
      <c r="BJ134" s="41"/>
      <c r="BK134" s="41"/>
      <c r="BL134" s="41"/>
      <c r="BM134" s="41"/>
      <c r="BN134" s="41"/>
      <c r="BO134" s="41"/>
      <c r="BP134" s="41"/>
      <c r="BQ134" s="41"/>
      <c r="BR134" s="41"/>
      <c r="BS134" s="41"/>
      <c r="BT134" s="41"/>
      <c r="BU134" s="41"/>
      <c r="BV134" s="41"/>
      <c r="BW134" s="41"/>
      <c r="BX134" s="41"/>
      <c r="BY134" s="41"/>
      <c r="BZ134" s="41"/>
      <c r="CA134" s="41"/>
      <c r="CB134" s="41"/>
      <c r="CC134" s="41"/>
      <c r="CD134" s="41"/>
      <c r="CE134" s="41"/>
      <c r="CF134" s="41"/>
      <c r="CG134" s="41"/>
      <c r="CH134" s="41"/>
      <c r="CI134" s="41"/>
      <c r="CJ134" s="41"/>
      <c r="CK134" s="41"/>
      <c r="CL134" s="41"/>
      <c r="CM134" s="41"/>
      <c r="CN134" s="41"/>
      <c r="CO134" s="41"/>
      <c r="CP134" s="41"/>
      <c r="CQ134" s="41"/>
      <c r="CR134" s="41"/>
      <c r="CS134" s="41"/>
      <c r="CT134" s="41"/>
      <c r="CU134" s="41"/>
      <c r="CV134" s="41"/>
      <c r="CW134" s="41"/>
    </row>
    <row r="135" spans="56:101" s="15" customFormat="1" x14ac:dyDescent="0.3">
      <c r="BD135" s="41"/>
      <c r="BE135" s="41"/>
      <c r="BF135" s="41"/>
      <c r="BG135" s="41"/>
      <c r="BH135" s="41"/>
      <c r="BI135" s="41"/>
      <c r="BJ135" s="41"/>
      <c r="BK135" s="41"/>
      <c r="BL135" s="41"/>
      <c r="BM135" s="41"/>
      <c r="BN135" s="41"/>
      <c r="BO135" s="41"/>
      <c r="BP135" s="41"/>
      <c r="BQ135" s="41"/>
      <c r="BR135" s="41"/>
      <c r="BS135" s="41"/>
      <c r="BT135" s="41"/>
      <c r="BU135" s="41"/>
      <c r="BV135" s="41"/>
      <c r="BW135" s="41"/>
      <c r="BX135" s="41"/>
      <c r="BY135" s="41"/>
      <c r="BZ135" s="41"/>
      <c r="CA135" s="41"/>
      <c r="CB135" s="41"/>
      <c r="CC135" s="41"/>
      <c r="CD135" s="41"/>
      <c r="CE135" s="41"/>
      <c r="CF135" s="41"/>
      <c r="CG135" s="41"/>
      <c r="CH135" s="41"/>
      <c r="CI135" s="41"/>
      <c r="CJ135" s="41"/>
      <c r="CK135" s="41"/>
      <c r="CL135" s="41"/>
      <c r="CM135" s="41"/>
      <c r="CN135" s="41"/>
      <c r="CO135" s="41"/>
      <c r="CP135" s="41"/>
      <c r="CQ135" s="41"/>
      <c r="CR135" s="41"/>
      <c r="CS135" s="41"/>
      <c r="CT135" s="41"/>
      <c r="CU135" s="41"/>
      <c r="CV135" s="41"/>
      <c r="CW135" s="41"/>
    </row>
    <row r="136" spans="56:101" s="15" customFormat="1" x14ac:dyDescent="0.3">
      <c r="BD136" s="41"/>
      <c r="BE136" s="41"/>
      <c r="BF136" s="41"/>
      <c r="BG136" s="41"/>
      <c r="BH136" s="41"/>
      <c r="BI136" s="41"/>
      <c r="BJ136" s="41"/>
      <c r="BK136" s="41"/>
      <c r="BL136" s="41"/>
      <c r="BM136" s="41"/>
      <c r="BN136" s="41"/>
      <c r="BO136" s="41"/>
      <c r="BP136" s="41"/>
      <c r="BQ136" s="41"/>
      <c r="BR136" s="41"/>
      <c r="BS136" s="41"/>
      <c r="BT136" s="41"/>
      <c r="BU136" s="41"/>
      <c r="BV136" s="41"/>
      <c r="BW136" s="41"/>
      <c r="BX136" s="41"/>
      <c r="BY136" s="41"/>
      <c r="BZ136" s="41"/>
      <c r="CA136" s="41"/>
      <c r="CB136" s="41"/>
      <c r="CC136" s="41"/>
      <c r="CD136" s="41"/>
      <c r="CE136" s="41"/>
      <c r="CF136" s="41"/>
      <c r="CG136" s="41"/>
      <c r="CH136" s="41"/>
      <c r="CI136" s="41"/>
      <c r="CJ136" s="41"/>
      <c r="CK136" s="41"/>
      <c r="CL136" s="41"/>
      <c r="CM136" s="41"/>
      <c r="CN136" s="41"/>
      <c r="CO136" s="41"/>
      <c r="CP136" s="41"/>
      <c r="CQ136" s="41"/>
      <c r="CR136" s="41"/>
      <c r="CS136" s="41"/>
      <c r="CT136" s="41"/>
      <c r="CU136" s="41"/>
      <c r="CV136" s="41"/>
      <c r="CW136" s="41"/>
    </row>
    <row r="137" spans="56:101" s="15" customFormat="1" x14ac:dyDescent="0.3">
      <c r="BD137" s="41"/>
      <c r="BE137" s="41"/>
      <c r="BF137" s="41"/>
      <c r="BG137" s="41"/>
      <c r="BH137" s="41"/>
      <c r="BI137" s="41"/>
      <c r="BJ137" s="41"/>
      <c r="BK137" s="41"/>
      <c r="BL137" s="41"/>
      <c r="BM137" s="41"/>
      <c r="BN137" s="41"/>
      <c r="BO137" s="41"/>
      <c r="BP137" s="41"/>
      <c r="BQ137" s="41"/>
      <c r="BR137" s="41"/>
      <c r="BS137" s="41"/>
      <c r="BT137" s="41"/>
      <c r="BU137" s="41"/>
      <c r="BV137" s="41"/>
      <c r="BW137" s="41"/>
      <c r="BX137" s="41"/>
      <c r="BY137" s="41"/>
      <c r="BZ137" s="41"/>
      <c r="CA137" s="41"/>
      <c r="CB137" s="41"/>
      <c r="CC137" s="41"/>
      <c r="CD137" s="41"/>
      <c r="CE137" s="41"/>
      <c r="CF137" s="41"/>
      <c r="CG137" s="41"/>
      <c r="CH137" s="41"/>
      <c r="CI137" s="41"/>
      <c r="CJ137" s="41"/>
      <c r="CK137" s="41"/>
      <c r="CL137" s="41"/>
      <c r="CM137" s="41"/>
      <c r="CN137" s="41"/>
      <c r="CO137" s="41"/>
      <c r="CP137" s="41"/>
      <c r="CQ137" s="41"/>
      <c r="CR137" s="41"/>
      <c r="CS137" s="41"/>
      <c r="CT137" s="41"/>
      <c r="CU137" s="41"/>
      <c r="CV137" s="41"/>
      <c r="CW137" s="41"/>
    </row>
    <row r="138" spans="56:101" s="15" customFormat="1" x14ac:dyDescent="0.3">
      <c r="BD138" s="41"/>
      <c r="BE138" s="41"/>
      <c r="BF138" s="41"/>
      <c r="BG138" s="41"/>
      <c r="BH138" s="41"/>
      <c r="BI138" s="41"/>
      <c r="BJ138" s="41"/>
      <c r="BK138" s="41"/>
      <c r="BL138" s="41"/>
      <c r="BM138" s="41"/>
      <c r="BN138" s="41"/>
      <c r="BO138" s="41"/>
      <c r="BP138" s="41"/>
      <c r="BQ138" s="41"/>
      <c r="BR138" s="41"/>
      <c r="BS138" s="41"/>
      <c r="BT138" s="41"/>
      <c r="BU138" s="41"/>
      <c r="BV138" s="41"/>
      <c r="BW138" s="41"/>
      <c r="BX138" s="41"/>
      <c r="BY138" s="41"/>
      <c r="BZ138" s="41"/>
      <c r="CA138" s="41"/>
      <c r="CB138" s="41"/>
      <c r="CC138" s="41"/>
      <c r="CD138" s="41"/>
      <c r="CE138" s="41"/>
      <c r="CF138" s="41"/>
      <c r="CG138" s="41"/>
      <c r="CH138" s="41"/>
      <c r="CI138" s="41"/>
      <c r="CJ138" s="41"/>
      <c r="CK138" s="41"/>
      <c r="CL138" s="41"/>
      <c r="CM138" s="41"/>
      <c r="CN138" s="41"/>
      <c r="CO138" s="41"/>
      <c r="CP138" s="41"/>
      <c r="CQ138" s="41"/>
      <c r="CR138" s="41"/>
      <c r="CS138" s="41"/>
      <c r="CT138" s="41"/>
      <c r="CU138" s="41"/>
      <c r="CV138" s="41"/>
      <c r="CW138" s="41"/>
    </row>
    <row r="139" spans="56:101" s="15" customFormat="1" x14ac:dyDescent="0.3">
      <c r="BD139" s="41"/>
      <c r="BE139" s="41"/>
      <c r="BF139" s="41"/>
      <c r="BG139" s="41"/>
      <c r="BH139" s="41"/>
      <c r="BI139" s="41"/>
      <c r="BJ139" s="41"/>
      <c r="BK139" s="41"/>
      <c r="BL139" s="41"/>
      <c r="BM139" s="41"/>
      <c r="BN139" s="41"/>
      <c r="BO139" s="41"/>
      <c r="BP139" s="41"/>
      <c r="BQ139" s="41"/>
      <c r="BR139" s="41"/>
      <c r="BS139" s="41"/>
      <c r="BT139" s="41"/>
      <c r="BU139" s="41"/>
      <c r="BV139" s="41"/>
      <c r="BW139" s="41"/>
      <c r="BX139" s="41"/>
      <c r="BY139" s="41"/>
      <c r="BZ139" s="41"/>
      <c r="CA139" s="41"/>
      <c r="CB139" s="41"/>
      <c r="CC139" s="41"/>
      <c r="CD139" s="41"/>
      <c r="CE139" s="41"/>
      <c r="CF139" s="41"/>
      <c r="CG139" s="41"/>
      <c r="CH139" s="41"/>
      <c r="CI139" s="41"/>
      <c r="CJ139" s="41"/>
      <c r="CK139" s="41"/>
      <c r="CL139" s="41"/>
      <c r="CM139" s="41"/>
      <c r="CN139" s="41"/>
      <c r="CO139" s="41"/>
      <c r="CP139" s="41"/>
      <c r="CQ139" s="41"/>
      <c r="CR139" s="41"/>
      <c r="CS139" s="41"/>
      <c r="CT139" s="41"/>
      <c r="CU139" s="41"/>
      <c r="CV139" s="41"/>
      <c r="CW139" s="41"/>
    </row>
    <row r="140" spans="56:101" s="15" customFormat="1" x14ac:dyDescent="0.3">
      <c r="BD140" s="41"/>
      <c r="BE140" s="41"/>
      <c r="BF140" s="41"/>
      <c r="BG140" s="41"/>
      <c r="BH140" s="41"/>
      <c r="BI140" s="41"/>
      <c r="BJ140" s="41"/>
      <c r="BK140" s="41"/>
      <c r="BL140" s="41"/>
      <c r="BM140" s="41"/>
      <c r="BN140" s="41"/>
      <c r="BO140" s="41"/>
      <c r="BP140" s="41"/>
      <c r="BQ140" s="41"/>
      <c r="BR140" s="41"/>
      <c r="BS140" s="41"/>
      <c r="BT140" s="41"/>
      <c r="BU140" s="41"/>
      <c r="BV140" s="41"/>
      <c r="BW140" s="41"/>
      <c r="BX140" s="41"/>
      <c r="BY140" s="41"/>
      <c r="BZ140" s="41"/>
      <c r="CA140" s="41"/>
      <c r="CB140" s="41"/>
      <c r="CC140" s="41"/>
      <c r="CD140" s="41"/>
      <c r="CE140" s="41"/>
      <c r="CF140" s="41"/>
      <c r="CG140" s="41"/>
      <c r="CH140" s="41"/>
      <c r="CI140" s="41"/>
      <c r="CJ140" s="41"/>
      <c r="CK140" s="41"/>
      <c r="CL140" s="41"/>
      <c r="CM140" s="41"/>
      <c r="CN140" s="41"/>
      <c r="CO140" s="41"/>
      <c r="CP140" s="41"/>
      <c r="CQ140" s="41"/>
      <c r="CR140" s="41"/>
      <c r="CS140" s="41"/>
      <c r="CT140" s="41"/>
      <c r="CU140" s="41"/>
      <c r="CV140" s="41"/>
      <c r="CW140" s="41"/>
    </row>
    <row r="141" spans="56:101" s="15" customFormat="1" x14ac:dyDescent="0.3">
      <c r="BD141" s="41"/>
      <c r="BE141" s="41"/>
      <c r="BF141" s="41"/>
      <c r="BG141" s="41"/>
      <c r="BH141" s="41"/>
      <c r="BI141" s="41"/>
      <c r="BJ141" s="41"/>
      <c r="BK141" s="41"/>
      <c r="BL141" s="41"/>
      <c r="BM141" s="41"/>
      <c r="BN141" s="41"/>
      <c r="BO141" s="41"/>
      <c r="BP141" s="41"/>
      <c r="BQ141" s="41"/>
      <c r="BR141" s="41"/>
      <c r="BS141" s="41"/>
      <c r="BT141" s="41"/>
      <c r="BU141" s="41"/>
      <c r="BV141" s="41"/>
      <c r="BW141" s="41"/>
      <c r="BX141" s="41"/>
      <c r="BY141" s="41"/>
      <c r="BZ141" s="41"/>
      <c r="CA141" s="41"/>
      <c r="CB141" s="41"/>
      <c r="CC141" s="41"/>
      <c r="CD141" s="41"/>
      <c r="CE141" s="41"/>
      <c r="CF141" s="41"/>
      <c r="CG141" s="41"/>
      <c r="CH141" s="41"/>
      <c r="CI141" s="41"/>
      <c r="CJ141" s="41"/>
      <c r="CK141" s="41"/>
      <c r="CL141" s="41"/>
      <c r="CM141" s="41"/>
      <c r="CN141" s="41"/>
      <c r="CO141" s="41"/>
      <c r="CP141" s="41"/>
      <c r="CQ141" s="41"/>
      <c r="CR141" s="41"/>
      <c r="CS141" s="41"/>
      <c r="CT141" s="41"/>
      <c r="CU141" s="41"/>
      <c r="CV141" s="41"/>
      <c r="CW141" s="41"/>
    </row>
    <row r="142" spans="56:101" s="15" customFormat="1" x14ac:dyDescent="0.3">
      <c r="BD142" s="41"/>
      <c r="BE142" s="41"/>
      <c r="BF142" s="41"/>
      <c r="BG142" s="41"/>
      <c r="BH142" s="41"/>
      <c r="BI142" s="41"/>
      <c r="BJ142" s="41"/>
      <c r="BK142" s="41"/>
      <c r="BL142" s="41"/>
      <c r="BM142" s="41"/>
      <c r="BN142" s="41"/>
      <c r="BO142" s="41"/>
      <c r="BP142" s="41"/>
      <c r="BQ142" s="41"/>
      <c r="BR142" s="41"/>
      <c r="BS142" s="41"/>
      <c r="BT142" s="41"/>
      <c r="BU142" s="41"/>
      <c r="BV142" s="41"/>
      <c r="BW142" s="41"/>
      <c r="BX142" s="41"/>
      <c r="BY142" s="41"/>
      <c r="BZ142" s="41"/>
      <c r="CA142" s="41"/>
      <c r="CB142" s="41"/>
      <c r="CC142" s="41"/>
      <c r="CD142" s="41"/>
      <c r="CE142" s="41"/>
      <c r="CF142" s="41"/>
      <c r="CG142" s="41"/>
      <c r="CH142" s="41"/>
      <c r="CI142" s="41"/>
      <c r="CJ142" s="41"/>
      <c r="CK142" s="41"/>
      <c r="CL142" s="41"/>
      <c r="CM142" s="41"/>
      <c r="CN142" s="41"/>
      <c r="CO142" s="41"/>
      <c r="CP142" s="41"/>
      <c r="CQ142" s="41"/>
      <c r="CR142" s="41"/>
      <c r="CS142" s="41"/>
      <c r="CT142" s="41"/>
      <c r="CU142" s="41"/>
      <c r="CV142" s="41"/>
      <c r="CW142" s="41"/>
    </row>
    <row r="143" spans="56:101" s="15" customFormat="1" x14ac:dyDescent="0.3">
      <c r="BD143" s="41"/>
      <c r="BE143" s="41"/>
      <c r="BF143" s="41"/>
      <c r="BG143" s="41"/>
      <c r="BH143" s="41"/>
      <c r="BI143" s="41"/>
      <c r="BJ143" s="41"/>
      <c r="BK143" s="41"/>
      <c r="BL143" s="41"/>
      <c r="BM143" s="41"/>
      <c r="BN143" s="41"/>
      <c r="BO143" s="41"/>
      <c r="BP143" s="41"/>
      <c r="BQ143" s="41"/>
      <c r="BR143" s="41"/>
      <c r="BS143" s="41"/>
      <c r="BT143" s="41"/>
      <c r="BU143" s="41"/>
      <c r="BV143" s="41"/>
      <c r="BW143" s="41"/>
      <c r="BX143" s="41"/>
      <c r="BY143" s="41"/>
      <c r="BZ143" s="41"/>
      <c r="CA143" s="41"/>
      <c r="CB143" s="41"/>
      <c r="CC143" s="41"/>
      <c r="CD143" s="41"/>
      <c r="CE143" s="41"/>
      <c r="CF143" s="41"/>
      <c r="CG143" s="41"/>
      <c r="CH143" s="41"/>
      <c r="CI143" s="41"/>
      <c r="CJ143" s="41"/>
      <c r="CK143" s="41"/>
      <c r="CL143" s="41"/>
      <c r="CM143" s="41"/>
      <c r="CN143" s="41"/>
      <c r="CO143" s="41"/>
      <c r="CP143" s="41"/>
      <c r="CQ143" s="41"/>
      <c r="CR143" s="41"/>
      <c r="CS143" s="41"/>
      <c r="CT143" s="41"/>
      <c r="CU143" s="41"/>
      <c r="CV143" s="41"/>
      <c r="CW143" s="41"/>
    </row>
    <row r="144" spans="56:101" s="15" customFormat="1" x14ac:dyDescent="0.3">
      <c r="BD144" s="41"/>
      <c r="BE144" s="41"/>
      <c r="BF144" s="41"/>
      <c r="BG144" s="41"/>
      <c r="BH144" s="41"/>
      <c r="BI144" s="41"/>
      <c r="BJ144" s="41"/>
      <c r="BK144" s="41"/>
      <c r="BL144" s="41"/>
      <c r="BM144" s="41"/>
      <c r="BN144" s="41"/>
      <c r="BO144" s="41"/>
      <c r="BP144" s="41"/>
      <c r="BQ144" s="41"/>
      <c r="BR144" s="41"/>
      <c r="BS144" s="41"/>
      <c r="BT144" s="41"/>
      <c r="BU144" s="41"/>
      <c r="BV144" s="41"/>
      <c r="BW144" s="41"/>
      <c r="BX144" s="41"/>
      <c r="BY144" s="41"/>
      <c r="BZ144" s="41"/>
      <c r="CA144" s="41"/>
      <c r="CB144" s="41"/>
      <c r="CC144" s="41"/>
      <c r="CD144" s="41"/>
      <c r="CE144" s="41"/>
      <c r="CF144" s="41"/>
      <c r="CG144" s="41"/>
      <c r="CH144" s="41"/>
      <c r="CI144" s="41"/>
      <c r="CJ144" s="41"/>
      <c r="CK144" s="41"/>
      <c r="CL144" s="41"/>
      <c r="CM144" s="41"/>
      <c r="CN144" s="41"/>
      <c r="CO144" s="41"/>
      <c r="CP144" s="41"/>
      <c r="CQ144" s="41"/>
      <c r="CR144" s="41"/>
      <c r="CS144" s="41"/>
      <c r="CT144" s="41"/>
      <c r="CU144" s="41"/>
      <c r="CV144" s="41"/>
      <c r="CW144" s="41"/>
    </row>
    <row r="145" spans="56:101" s="15" customFormat="1" x14ac:dyDescent="0.3">
      <c r="BD145" s="41"/>
      <c r="BE145" s="41"/>
      <c r="BF145" s="41"/>
      <c r="BG145" s="41"/>
      <c r="BH145" s="41"/>
      <c r="BI145" s="41"/>
      <c r="BJ145" s="41"/>
      <c r="BK145" s="41"/>
      <c r="BL145" s="41"/>
      <c r="BM145" s="41"/>
      <c r="BN145" s="41"/>
      <c r="BO145" s="41"/>
      <c r="BP145" s="41"/>
      <c r="BQ145" s="41"/>
      <c r="BR145" s="41"/>
      <c r="BS145" s="41"/>
      <c r="BT145" s="41"/>
      <c r="BU145" s="41"/>
      <c r="BV145" s="41"/>
      <c r="BW145" s="41"/>
      <c r="BX145" s="41"/>
      <c r="BY145" s="41"/>
      <c r="BZ145" s="41"/>
      <c r="CA145" s="41"/>
      <c r="CB145" s="41"/>
      <c r="CC145" s="41"/>
      <c r="CD145" s="41"/>
      <c r="CE145" s="41"/>
      <c r="CF145" s="41"/>
      <c r="CG145" s="41"/>
      <c r="CH145" s="41"/>
      <c r="CI145" s="41"/>
      <c r="CJ145" s="41"/>
      <c r="CK145" s="41"/>
      <c r="CL145" s="41"/>
      <c r="CM145" s="41"/>
      <c r="CN145" s="41"/>
      <c r="CO145" s="41"/>
      <c r="CP145" s="41"/>
      <c r="CQ145" s="41"/>
      <c r="CR145" s="41"/>
      <c r="CS145" s="41"/>
      <c r="CT145" s="41"/>
      <c r="CU145" s="41"/>
      <c r="CV145" s="41"/>
      <c r="CW145" s="41"/>
    </row>
    <row r="146" spans="56:101" s="15" customFormat="1" x14ac:dyDescent="0.3">
      <c r="BD146" s="41"/>
      <c r="BE146" s="41"/>
      <c r="BF146" s="41"/>
      <c r="BG146" s="41"/>
      <c r="BH146" s="41"/>
      <c r="BI146" s="41"/>
      <c r="BJ146" s="41"/>
      <c r="BK146" s="41"/>
      <c r="BL146" s="41"/>
      <c r="BM146" s="41"/>
      <c r="BN146" s="41"/>
      <c r="BO146" s="41"/>
      <c r="BP146" s="41"/>
      <c r="BQ146" s="41"/>
      <c r="BR146" s="41"/>
      <c r="BS146" s="41"/>
      <c r="BT146" s="41"/>
      <c r="BU146" s="41"/>
      <c r="BV146" s="41"/>
      <c r="BW146" s="41"/>
      <c r="BX146" s="41"/>
      <c r="BY146" s="41"/>
      <c r="BZ146" s="41"/>
      <c r="CA146" s="41"/>
      <c r="CB146" s="41"/>
      <c r="CC146" s="41"/>
      <c r="CD146" s="41"/>
      <c r="CE146" s="41"/>
      <c r="CF146" s="41"/>
      <c r="CG146" s="41"/>
      <c r="CH146" s="41"/>
      <c r="CI146" s="41"/>
      <c r="CJ146" s="41"/>
      <c r="CK146" s="41"/>
      <c r="CL146" s="41"/>
      <c r="CM146" s="41"/>
      <c r="CN146" s="41"/>
      <c r="CO146" s="41"/>
      <c r="CP146" s="41"/>
      <c r="CQ146" s="41"/>
      <c r="CR146" s="41"/>
      <c r="CS146" s="41"/>
      <c r="CT146" s="41"/>
      <c r="CU146" s="41"/>
      <c r="CV146" s="41"/>
      <c r="CW146" s="41"/>
    </row>
    <row r="147" spans="56:101" s="15" customFormat="1" x14ac:dyDescent="0.3">
      <c r="BD147" s="41"/>
      <c r="BE147" s="41"/>
      <c r="BF147" s="41"/>
      <c r="BG147" s="41"/>
      <c r="BH147" s="41"/>
      <c r="BI147" s="41"/>
      <c r="BJ147" s="41"/>
      <c r="BK147" s="41"/>
      <c r="BL147" s="41"/>
      <c r="BM147" s="41"/>
      <c r="BN147" s="41"/>
      <c r="BO147" s="41"/>
      <c r="BP147" s="41"/>
      <c r="BQ147" s="41"/>
      <c r="BR147" s="41"/>
      <c r="BS147" s="41"/>
      <c r="BT147" s="41"/>
      <c r="BU147" s="41"/>
      <c r="BV147" s="41"/>
      <c r="BW147" s="41"/>
      <c r="BX147" s="41"/>
      <c r="BY147" s="41"/>
      <c r="BZ147" s="41"/>
      <c r="CA147" s="41"/>
      <c r="CB147" s="41"/>
      <c r="CC147" s="41"/>
      <c r="CD147" s="41"/>
      <c r="CE147" s="41"/>
      <c r="CF147" s="41"/>
      <c r="CG147" s="41"/>
      <c r="CH147" s="41"/>
      <c r="CI147" s="41"/>
      <c r="CJ147" s="41"/>
      <c r="CK147" s="41"/>
      <c r="CL147" s="41"/>
      <c r="CM147" s="41"/>
      <c r="CN147" s="41"/>
      <c r="CO147" s="41"/>
      <c r="CP147" s="41"/>
      <c r="CQ147" s="41"/>
      <c r="CR147" s="41"/>
      <c r="CS147" s="41"/>
      <c r="CT147" s="41"/>
      <c r="CU147" s="41"/>
      <c r="CV147" s="41"/>
      <c r="CW147" s="41"/>
    </row>
    <row r="148" spans="56:101" s="15" customFormat="1" x14ac:dyDescent="0.3">
      <c r="BD148" s="41"/>
      <c r="BE148" s="41"/>
      <c r="BF148" s="41"/>
      <c r="BG148" s="41"/>
      <c r="BH148" s="41"/>
      <c r="BI148" s="41"/>
      <c r="BJ148" s="41"/>
      <c r="BK148" s="41"/>
      <c r="BL148" s="41"/>
      <c r="BM148" s="41"/>
      <c r="BN148" s="41"/>
      <c r="BO148" s="41"/>
      <c r="BP148" s="41"/>
      <c r="BQ148" s="41"/>
      <c r="BR148" s="41"/>
      <c r="BS148" s="41"/>
      <c r="BT148" s="41"/>
      <c r="BU148" s="41"/>
      <c r="BV148" s="41"/>
      <c r="BW148" s="41"/>
      <c r="BX148" s="41"/>
      <c r="BY148" s="41"/>
      <c r="BZ148" s="41"/>
      <c r="CA148" s="41"/>
      <c r="CB148" s="41"/>
      <c r="CC148" s="41"/>
      <c r="CD148" s="41"/>
      <c r="CE148" s="41"/>
      <c r="CF148" s="41"/>
      <c r="CG148" s="41"/>
      <c r="CH148" s="41"/>
      <c r="CI148" s="41"/>
      <c r="CJ148" s="41"/>
      <c r="CK148" s="41"/>
      <c r="CL148" s="41"/>
      <c r="CM148" s="41"/>
      <c r="CN148" s="41"/>
      <c r="CO148" s="41"/>
      <c r="CP148" s="41"/>
      <c r="CQ148" s="41"/>
      <c r="CR148" s="41"/>
      <c r="CS148" s="41"/>
      <c r="CT148" s="41"/>
      <c r="CU148" s="41"/>
      <c r="CV148" s="41"/>
      <c r="CW148" s="41"/>
    </row>
    <row r="149" spans="56:101" s="15" customFormat="1" x14ac:dyDescent="0.3">
      <c r="BD149" s="41"/>
      <c r="BE149" s="41"/>
      <c r="BF149" s="41"/>
      <c r="BG149" s="41"/>
      <c r="BH149" s="41"/>
      <c r="BI149" s="41"/>
      <c r="BJ149" s="41"/>
      <c r="BK149" s="41"/>
      <c r="BL149" s="41"/>
      <c r="BM149" s="41"/>
      <c r="BN149" s="41"/>
      <c r="BO149" s="41"/>
      <c r="BP149" s="41"/>
      <c r="BQ149" s="41"/>
      <c r="BR149" s="41"/>
      <c r="BS149" s="41"/>
      <c r="BT149" s="41"/>
      <c r="BU149" s="41"/>
      <c r="BV149" s="41"/>
      <c r="BW149" s="41"/>
      <c r="BX149" s="41"/>
      <c r="BY149" s="41"/>
      <c r="BZ149" s="41"/>
      <c r="CA149" s="41"/>
      <c r="CB149" s="41"/>
      <c r="CC149" s="41"/>
      <c r="CD149" s="41"/>
      <c r="CE149" s="41"/>
      <c r="CF149" s="41"/>
      <c r="CG149" s="41"/>
      <c r="CH149" s="41"/>
      <c r="CI149" s="41"/>
      <c r="CJ149" s="41"/>
      <c r="CK149" s="41"/>
      <c r="CL149" s="41"/>
      <c r="CM149" s="41"/>
      <c r="CN149" s="41"/>
      <c r="CO149" s="41"/>
      <c r="CP149" s="41"/>
      <c r="CQ149" s="41"/>
      <c r="CR149" s="41"/>
      <c r="CS149" s="41"/>
      <c r="CT149" s="41"/>
      <c r="CU149" s="41"/>
      <c r="CV149" s="41"/>
      <c r="CW149" s="41"/>
    </row>
    <row r="150" spans="56:101" s="15" customFormat="1" x14ac:dyDescent="0.3">
      <c r="BD150" s="41"/>
      <c r="BE150" s="41"/>
      <c r="BF150" s="41"/>
      <c r="BG150" s="41"/>
      <c r="BH150" s="41"/>
      <c r="BI150" s="41"/>
      <c r="BJ150" s="41"/>
      <c r="BK150" s="41"/>
      <c r="BL150" s="41"/>
      <c r="BM150" s="41"/>
      <c r="BN150" s="41"/>
      <c r="BO150" s="41"/>
      <c r="BP150" s="41"/>
      <c r="BQ150" s="41"/>
      <c r="BR150" s="41"/>
      <c r="BS150" s="41"/>
      <c r="BT150" s="41"/>
      <c r="BU150" s="41"/>
      <c r="BV150" s="41"/>
      <c r="BW150" s="41"/>
      <c r="BX150" s="41"/>
      <c r="BY150" s="41"/>
      <c r="BZ150" s="41"/>
      <c r="CA150" s="41"/>
      <c r="CB150" s="41"/>
      <c r="CC150" s="41"/>
      <c r="CD150" s="41"/>
      <c r="CE150" s="41"/>
      <c r="CF150" s="41"/>
      <c r="CG150" s="41"/>
      <c r="CH150" s="41"/>
      <c r="CI150" s="41"/>
      <c r="CJ150" s="41"/>
      <c r="CK150" s="41"/>
      <c r="CL150" s="41"/>
      <c r="CM150" s="41"/>
      <c r="CN150" s="41"/>
      <c r="CO150" s="41"/>
      <c r="CP150" s="41"/>
      <c r="CQ150" s="41"/>
      <c r="CR150" s="41"/>
      <c r="CS150" s="41"/>
      <c r="CT150" s="41"/>
      <c r="CU150" s="41"/>
      <c r="CV150" s="41"/>
      <c r="CW150" s="41"/>
    </row>
    <row r="151" spans="56:101" s="15" customFormat="1" x14ac:dyDescent="0.3">
      <c r="BD151" s="41"/>
      <c r="BE151" s="41"/>
      <c r="BF151" s="41"/>
      <c r="BG151" s="41"/>
      <c r="BH151" s="41"/>
      <c r="BI151" s="41"/>
      <c r="BJ151" s="41"/>
      <c r="BK151" s="41"/>
      <c r="BL151" s="41"/>
      <c r="BM151" s="41"/>
      <c r="BN151" s="41"/>
      <c r="BO151" s="41"/>
      <c r="BP151" s="41"/>
      <c r="BQ151" s="41"/>
      <c r="BR151" s="41"/>
      <c r="BS151" s="41"/>
      <c r="BT151" s="41"/>
      <c r="BU151" s="41"/>
      <c r="BV151" s="41"/>
      <c r="BW151" s="41"/>
      <c r="BX151" s="41"/>
      <c r="BY151" s="41"/>
      <c r="BZ151" s="41"/>
      <c r="CA151" s="41"/>
      <c r="CB151" s="41"/>
      <c r="CC151" s="41"/>
      <c r="CD151" s="41"/>
      <c r="CE151" s="41"/>
      <c r="CF151" s="41"/>
      <c r="CG151" s="41"/>
      <c r="CH151" s="41"/>
      <c r="CI151" s="41"/>
      <c r="CJ151" s="41"/>
      <c r="CK151" s="41"/>
      <c r="CL151" s="41"/>
      <c r="CM151" s="41"/>
      <c r="CN151" s="41"/>
      <c r="CO151" s="41"/>
      <c r="CP151" s="41"/>
      <c r="CQ151" s="41"/>
      <c r="CR151" s="41"/>
      <c r="CS151" s="41"/>
      <c r="CT151" s="41"/>
      <c r="CU151" s="41"/>
      <c r="CV151" s="41"/>
      <c r="CW151" s="41"/>
    </row>
    <row r="152" spans="56:101" s="15" customFormat="1" x14ac:dyDescent="0.3">
      <c r="BD152" s="41"/>
      <c r="BE152" s="41"/>
      <c r="BF152" s="41"/>
      <c r="BG152" s="41"/>
      <c r="BH152" s="41"/>
      <c r="BI152" s="41"/>
      <c r="BJ152" s="41"/>
      <c r="BK152" s="41"/>
      <c r="BL152" s="41"/>
      <c r="BM152" s="41"/>
      <c r="BN152" s="41"/>
      <c r="BO152" s="41"/>
      <c r="BP152" s="41"/>
      <c r="BQ152" s="41"/>
      <c r="BR152" s="41"/>
      <c r="BS152" s="41"/>
      <c r="BT152" s="41"/>
      <c r="BU152" s="41"/>
      <c r="BV152" s="41"/>
      <c r="BW152" s="41"/>
      <c r="BX152" s="41"/>
      <c r="BY152" s="41"/>
      <c r="BZ152" s="41"/>
      <c r="CA152" s="41"/>
      <c r="CB152" s="41"/>
      <c r="CC152" s="41"/>
      <c r="CD152" s="41"/>
      <c r="CE152" s="41"/>
      <c r="CF152" s="41"/>
      <c r="CG152" s="41"/>
      <c r="CH152" s="41"/>
      <c r="CI152" s="41"/>
      <c r="CJ152" s="41"/>
      <c r="CK152" s="41"/>
      <c r="CL152" s="41"/>
      <c r="CM152" s="41"/>
      <c r="CN152" s="41"/>
      <c r="CO152" s="41"/>
      <c r="CP152" s="41"/>
      <c r="CQ152" s="41"/>
      <c r="CR152" s="41"/>
      <c r="CS152" s="41"/>
      <c r="CT152" s="41"/>
      <c r="CU152" s="41"/>
      <c r="CV152" s="41"/>
      <c r="CW152" s="41"/>
    </row>
    <row r="153" spans="56:101" s="15" customFormat="1" x14ac:dyDescent="0.3">
      <c r="BD153" s="41"/>
      <c r="BE153" s="41"/>
      <c r="BF153" s="41"/>
      <c r="BG153" s="41"/>
      <c r="BH153" s="41"/>
      <c r="BI153" s="41"/>
      <c r="BJ153" s="41"/>
      <c r="BK153" s="41"/>
      <c r="BL153" s="41"/>
      <c r="BM153" s="41"/>
      <c r="BN153" s="41"/>
      <c r="BO153" s="41"/>
      <c r="BP153" s="41"/>
      <c r="BQ153" s="41"/>
      <c r="BR153" s="41"/>
      <c r="BS153" s="41"/>
      <c r="BT153" s="41"/>
      <c r="BU153" s="41"/>
      <c r="BV153" s="41"/>
      <c r="BW153" s="41"/>
      <c r="BX153" s="41"/>
      <c r="BY153" s="41"/>
      <c r="BZ153" s="41"/>
      <c r="CA153" s="41"/>
      <c r="CB153" s="41"/>
      <c r="CC153" s="41"/>
      <c r="CD153" s="41"/>
      <c r="CE153" s="41"/>
      <c r="CF153" s="41"/>
      <c r="CG153" s="41"/>
      <c r="CH153" s="41"/>
      <c r="CI153" s="41"/>
      <c r="CJ153" s="41"/>
      <c r="CK153" s="41"/>
      <c r="CL153" s="41"/>
      <c r="CM153" s="41"/>
      <c r="CN153" s="41"/>
      <c r="CO153" s="41"/>
      <c r="CP153" s="41"/>
      <c r="CQ153" s="41"/>
      <c r="CR153" s="41"/>
      <c r="CS153" s="41"/>
      <c r="CT153" s="41"/>
      <c r="CU153" s="41"/>
      <c r="CV153" s="41"/>
      <c r="CW153" s="41"/>
    </row>
    <row r="154" spans="56:101" s="15" customFormat="1" x14ac:dyDescent="0.3">
      <c r="BD154" s="41"/>
      <c r="BE154" s="41"/>
      <c r="BF154" s="41"/>
      <c r="BG154" s="41"/>
      <c r="BH154" s="41"/>
      <c r="BI154" s="41"/>
      <c r="BJ154" s="41"/>
      <c r="BK154" s="41"/>
      <c r="BL154" s="41"/>
      <c r="BM154" s="41"/>
      <c r="BN154" s="41"/>
      <c r="BO154" s="41"/>
      <c r="BP154" s="41"/>
      <c r="BQ154" s="41"/>
      <c r="BR154" s="41"/>
      <c r="BS154" s="41"/>
      <c r="BT154" s="41"/>
      <c r="BU154" s="41"/>
      <c r="BV154" s="41"/>
      <c r="BW154" s="41"/>
      <c r="BX154" s="41"/>
      <c r="BY154" s="41"/>
      <c r="BZ154" s="41"/>
      <c r="CA154" s="41"/>
      <c r="CB154" s="41"/>
      <c r="CC154" s="41"/>
      <c r="CD154" s="41"/>
      <c r="CE154" s="41"/>
      <c r="CF154" s="41"/>
      <c r="CG154" s="41"/>
      <c r="CH154" s="41"/>
      <c r="CI154" s="41"/>
      <c r="CJ154" s="41"/>
      <c r="CK154" s="41"/>
      <c r="CL154" s="41"/>
      <c r="CM154" s="41"/>
      <c r="CN154" s="41"/>
      <c r="CO154" s="41"/>
      <c r="CP154" s="41"/>
      <c r="CQ154" s="41"/>
      <c r="CR154" s="41"/>
      <c r="CS154" s="41"/>
      <c r="CT154" s="41"/>
      <c r="CU154" s="41"/>
      <c r="CV154" s="41"/>
      <c r="CW154" s="41"/>
    </row>
    <row r="155" spans="56:101" s="15" customFormat="1" x14ac:dyDescent="0.3">
      <c r="BD155" s="41"/>
      <c r="BE155" s="41"/>
      <c r="BF155" s="41"/>
      <c r="BG155" s="41"/>
      <c r="BH155" s="41"/>
      <c r="BI155" s="41"/>
      <c r="BJ155" s="41"/>
      <c r="BK155" s="41"/>
      <c r="BL155" s="41"/>
      <c r="BM155" s="41"/>
      <c r="BN155" s="41"/>
      <c r="BO155" s="41"/>
      <c r="BP155" s="41"/>
      <c r="BQ155" s="41"/>
      <c r="BR155" s="41"/>
      <c r="BS155" s="41"/>
      <c r="BT155" s="41"/>
      <c r="BU155" s="41"/>
      <c r="BV155" s="41"/>
      <c r="BW155" s="41"/>
      <c r="BX155" s="41"/>
      <c r="BY155" s="41"/>
      <c r="BZ155" s="41"/>
      <c r="CA155" s="41"/>
      <c r="CB155" s="41"/>
      <c r="CC155" s="41"/>
      <c r="CD155" s="41"/>
      <c r="CE155" s="41"/>
      <c r="CF155" s="41"/>
      <c r="CG155" s="41"/>
      <c r="CH155" s="41"/>
      <c r="CI155" s="41"/>
      <c r="CJ155" s="41"/>
      <c r="CK155" s="41"/>
      <c r="CL155" s="41"/>
      <c r="CM155" s="41"/>
      <c r="CN155" s="41"/>
      <c r="CO155" s="41"/>
      <c r="CP155" s="41"/>
      <c r="CQ155" s="41"/>
      <c r="CR155" s="41"/>
      <c r="CS155" s="41"/>
      <c r="CT155" s="41"/>
      <c r="CU155" s="41"/>
      <c r="CV155" s="41"/>
      <c r="CW155" s="41"/>
    </row>
    <row r="156" spans="56:101" s="15" customFormat="1" x14ac:dyDescent="0.3">
      <c r="BD156" s="41"/>
      <c r="BE156" s="41"/>
      <c r="BF156" s="41"/>
      <c r="BG156" s="41"/>
      <c r="BH156" s="41"/>
      <c r="BI156" s="41"/>
      <c r="BJ156" s="41"/>
      <c r="BK156" s="41"/>
      <c r="BL156" s="41"/>
      <c r="BM156" s="41"/>
      <c r="BN156" s="41"/>
      <c r="BO156" s="41"/>
      <c r="BP156" s="41"/>
      <c r="BQ156" s="41"/>
      <c r="BR156" s="41"/>
      <c r="BS156" s="41"/>
      <c r="BT156" s="41"/>
      <c r="BU156" s="41"/>
      <c r="BV156" s="41"/>
      <c r="BW156" s="41"/>
      <c r="BX156" s="41"/>
      <c r="BY156" s="41"/>
      <c r="BZ156" s="41"/>
      <c r="CA156" s="41"/>
      <c r="CB156" s="41"/>
      <c r="CC156" s="41"/>
      <c r="CD156" s="41"/>
      <c r="CE156" s="41"/>
      <c r="CF156" s="41"/>
      <c r="CG156" s="41"/>
      <c r="CH156" s="41"/>
      <c r="CI156" s="41"/>
      <c r="CJ156" s="41"/>
      <c r="CK156" s="41"/>
      <c r="CL156" s="41"/>
      <c r="CM156" s="41"/>
      <c r="CN156" s="41"/>
      <c r="CO156" s="41"/>
      <c r="CP156" s="41"/>
      <c r="CQ156" s="41"/>
      <c r="CR156" s="41"/>
      <c r="CS156" s="41"/>
      <c r="CT156" s="41"/>
      <c r="CU156" s="41"/>
      <c r="CV156" s="41"/>
      <c r="CW156" s="41"/>
    </row>
    <row r="157" spans="56:101" s="15" customFormat="1" x14ac:dyDescent="0.3">
      <c r="BD157" s="41"/>
      <c r="BE157" s="41"/>
      <c r="BF157" s="41"/>
      <c r="BG157" s="41"/>
      <c r="BH157" s="41"/>
      <c r="BI157" s="41"/>
      <c r="BJ157" s="41"/>
      <c r="BK157" s="41"/>
      <c r="BL157" s="41"/>
      <c r="BM157" s="41"/>
      <c r="BN157" s="41"/>
      <c r="BO157" s="41"/>
      <c r="BP157" s="41"/>
      <c r="BQ157" s="41"/>
      <c r="BR157" s="41"/>
      <c r="BS157" s="41"/>
      <c r="BT157" s="41"/>
      <c r="BU157" s="41"/>
      <c r="BV157" s="41"/>
      <c r="BW157" s="41"/>
      <c r="BX157" s="41"/>
      <c r="BY157" s="41"/>
      <c r="BZ157" s="41"/>
      <c r="CA157" s="41"/>
      <c r="CB157" s="41"/>
      <c r="CC157" s="41"/>
      <c r="CD157" s="41"/>
      <c r="CE157" s="41"/>
      <c r="CF157" s="41"/>
      <c r="CG157" s="41"/>
      <c r="CH157" s="41"/>
      <c r="CI157" s="41"/>
      <c r="CJ157" s="41"/>
      <c r="CK157" s="41"/>
      <c r="CL157" s="41"/>
      <c r="CM157" s="41"/>
      <c r="CN157" s="41"/>
      <c r="CO157" s="41"/>
      <c r="CP157" s="41"/>
      <c r="CQ157" s="41"/>
      <c r="CR157" s="41"/>
      <c r="CS157" s="41"/>
      <c r="CT157" s="41"/>
      <c r="CU157" s="41"/>
      <c r="CV157" s="41"/>
      <c r="CW157" s="41"/>
    </row>
    <row r="158" spans="56:101" s="15" customFormat="1" x14ac:dyDescent="0.3">
      <c r="BD158" s="41"/>
      <c r="BE158" s="41"/>
      <c r="BF158" s="41"/>
      <c r="BG158" s="41"/>
      <c r="BH158" s="41"/>
      <c r="BI158" s="41"/>
      <c r="BJ158" s="41"/>
      <c r="BK158" s="41"/>
      <c r="BL158" s="41"/>
      <c r="BM158" s="41"/>
      <c r="BN158" s="41"/>
      <c r="BO158" s="41"/>
      <c r="BP158" s="41"/>
      <c r="BQ158" s="41"/>
      <c r="BR158" s="41"/>
      <c r="BS158" s="41"/>
      <c r="BT158" s="41"/>
      <c r="BU158" s="41"/>
      <c r="BV158" s="41"/>
      <c r="BW158" s="41"/>
      <c r="BX158" s="41"/>
      <c r="BY158" s="41"/>
      <c r="BZ158" s="41"/>
      <c r="CA158" s="41"/>
      <c r="CB158" s="41"/>
      <c r="CC158" s="41"/>
      <c r="CD158" s="41"/>
      <c r="CE158" s="41"/>
      <c r="CF158" s="41"/>
      <c r="CG158" s="41"/>
      <c r="CH158" s="41"/>
      <c r="CI158" s="41"/>
      <c r="CJ158" s="41"/>
      <c r="CK158" s="41"/>
      <c r="CL158" s="41"/>
      <c r="CM158" s="41"/>
      <c r="CN158" s="41"/>
      <c r="CO158" s="41"/>
      <c r="CP158" s="41"/>
      <c r="CQ158" s="41"/>
      <c r="CR158" s="41"/>
      <c r="CS158" s="41"/>
      <c r="CT158" s="41"/>
      <c r="CU158" s="41"/>
      <c r="CV158" s="41"/>
      <c r="CW158" s="41"/>
    </row>
    <row r="159" spans="56:101" s="15" customFormat="1" x14ac:dyDescent="0.3">
      <c r="BD159" s="41"/>
      <c r="BE159" s="41"/>
      <c r="BF159" s="41"/>
      <c r="BG159" s="41"/>
      <c r="BH159" s="41"/>
      <c r="BI159" s="41"/>
      <c r="BJ159" s="41"/>
      <c r="BK159" s="41"/>
      <c r="BL159" s="41"/>
      <c r="BM159" s="41"/>
      <c r="BN159" s="41"/>
      <c r="BO159" s="41"/>
      <c r="BP159" s="41"/>
      <c r="BQ159" s="41"/>
      <c r="BR159" s="41"/>
      <c r="BS159" s="41"/>
      <c r="BT159" s="41"/>
      <c r="BU159" s="41"/>
      <c r="BV159" s="41"/>
      <c r="BW159" s="41"/>
      <c r="BX159" s="41"/>
      <c r="BY159" s="41"/>
      <c r="BZ159" s="41"/>
      <c r="CA159" s="41"/>
      <c r="CB159" s="41"/>
      <c r="CC159" s="41"/>
      <c r="CD159" s="41"/>
      <c r="CE159" s="41"/>
      <c r="CF159" s="41"/>
      <c r="CG159" s="41"/>
      <c r="CH159" s="41"/>
      <c r="CI159" s="41"/>
      <c r="CJ159" s="41"/>
      <c r="CK159" s="41"/>
      <c r="CL159" s="41"/>
      <c r="CM159" s="41"/>
      <c r="CN159" s="41"/>
      <c r="CO159" s="41"/>
      <c r="CP159" s="41"/>
      <c r="CQ159" s="41"/>
      <c r="CR159" s="41"/>
      <c r="CS159" s="41"/>
      <c r="CT159" s="41"/>
      <c r="CU159" s="41"/>
      <c r="CV159" s="41"/>
      <c r="CW159" s="41"/>
    </row>
    <row r="160" spans="56:101" s="15" customFormat="1" x14ac:dyDescent="0.3">
      <c r="BD160" s="41"/>
      <c r="BE160" s="41"/>
      <c r="BF160" s="41"/>
      <c r="BG160" s="41"/>
      <c r="BH160" s="41"/>
      <c r="BI160" s="41"/>
      <c r="BJ160" s="41"/>
      <c r="BK160" s="41"/>
      <c r="BL160" s="41"/>
      <c r="BM160" s="41"/>
      <c r="BN160" s="41"/>
      <c r="BO160" s="41"/>
      <c r="BP160" s="41"/>
      <c r="BQ160" s="41"/>
      <c r="BR160" s="41"/>
      <c r="BS160" s="41"/>
      <c r="BT160" s="41"/>
      <c r="BU160" s="41"/>
      <c r="BV160" s="41"/>
      <c r="BW160" s="41"/>
      <c r="BX160" s="41"/>
      <c r="BY160" s="41"/>
      <c r="BZ160" s="41"/>
      <c r="CA160" s="41"/>
      <c r="CB160" s="41"/>
      <c r="CC160" s="41"/>
      <c r="CD160" s="41"/>
      <c r="CE160" s="41"/>
      <c r="CF160" s="41"/>
      <c r="CG160" s="41"/>
      <c r="CH160" s="41"/>
      <c r="CI160" s="41"/>
      <c r="CJ160" s="41"/>
      <c r="CK160" s="41"/>
      <c r="CL160" s="41"/>
      <c r="CM160" s="41"/>
      <c r="CN160" s="41"/>
      <c r="CO160" s="41"/>
      <c r="CP160" s="41"/>
      <c r="CQ160" s="41"/>
      <c r="CR160" s="41"/>
      <c r="CS160" s="41"/>
      <c r="CT160" s="41"/>
      <c r="CU160" s="41"/>
      <c r="CV160" s="41"/>
      <c r="CW160" s="41"/>
    </row>
    <row r="161" spans="56:101" s="15" customFormat="1" x14ac:dyDescent="0.3">
      <c r="BD161" s="41"/>
      <c r="BE161" s="41"/>
      <c r="BF161" s="41"/>
      <c r="BG161" s="41"/>
      <c r="BH161" s="41"/>
      <c r="BI161" s="41"/>
      <c r="BJ161" s="41"/>
      <c r="BK161" s="41"/>
      <c r="BL161" s="41"/>
      <c r="BM161" s="41"/>
      <c r="BN161" s="41"/>
      <c r="BO161" s="41"/>
      <c r="BP161" s="41"/>
      <c r="BQ161" s="41"/>
      <c r="BR161" s="41"/>
      <c r="BS161" s="41"/>
      <c r="BT161" s="41"/>
      <c r="BU161" s="41"/>
      <c r="BV161" s="41"/>
      <c r="BW161" s="41"/>
      <c r="BX161" s="41"/>
      <c r="BY161" s="41"/>
      <c r="BZ161" s="41"/>
      <c r="CA161" s="41"/>
      <c r="CB161" s="41"/>
      <c r="CC161" s="41"/>
      <c r="CD161" s="41"/>
      <c r="CE161" s="41"/>
      <c r="CF161" s="41"/>
      <c r="CG161" s="41"/>
      <c r="CH161" s="41"/>
      <c r="CI161" s="41"/>
      <c r="CJ161" s="41"/>
      <c r="CK161" s="41"/>
      <c r="CL161" s="41"/>
      <c r="CM161" s="41"/>
      <c r="CN161" s="41"/>
      <c r="CO161" s="41"/>
      <c r="CP161" s="41"/>
      <c r="CQ161" s="41"/>
      <c r="CR161" s="41"/>
      <c r="CS161" s="41"/>
      <c r="CT161" s="41"/>
      <c r="CU161" s="41"/>
      <c r="CV161" s="41"/>
      <c r="CW161" s="41"/>
    </row>
    <row r="162" spans="56:101" s="15" customFormat="1" x14ac:dyDescent="0.3">
      <c r="BD162" s="41"/>
      <c r="BE162" s="41"/>
      <c r="BF162" s="41"/>
      <c r="BG162" s="41"/>
      <c r="BH162" s="41"/>
      <c r="BI162" s="41"/>
      <c r="BJ162" s="41"/>
      <c r="BK162" s="41"/>
      <c r="BL162" s="41"/>
      <c r="BM162" s="41"/>
      <c r="BN162" s="41"/>
      <c r="BO162" s="41"/>
      <c r="BP162" s="41"/>
      <c r="BQ162" s="41"/>
      <c r="BR162" s="41"/>
      <c r="BS162" s="41"/>
      <c r="BT162" s="41"/>
      <c r="BU162" s="41"/>
      <c r="BV162" s="41"/>
      <c r="BW162" s="41"/>
      <c r="BX162" s="41"/>
      <c r="BY162" s="41"/>
      <c r="BZ162" s="41"/>
      <c r="CA162" s="41"/>
      <c r="CB162" s="41"/>
      <c r="CC162" s="41"/>
      <c r="CD162" s="41"/>
      <c r="CE162" s="41"/>
      <c r="CF162" s="41"/>
      <c r="CG162" s="41"/>
      <c r="CH162" s="41"/>
      <c r="CI162" s="41"/>
      <c r="CJ162" s="41"/>
      <c r="CK162" s="41"/>
      <c r="CL162" s="41"/>
      <c r="CM162" s="41"/>
      <c r="CN162" s="41"/>
      <c r="CO162" s="41"/>
      <c r="CP162" s="41"/>
      <c r="CQ162" s="41"/>
      <c r="CR162" s="41"/>
      <c r="CS162" s="41"/>
      <c r="CT162" s="41"/>
      <c r="CU162" s="41"/>
      <c r="CV162" s="41"/>
      <c r="CW162" s="41"/>
    </row>
    <row r="163" spans="56:101" s="15" customFormat="1" x14ac:dyDescent="0.3">
      <c r="BD163" s="41"/>
      <c r="BE163" s="41"/>
      <c r="BF163" s="41"/>
      <c r="BG163" s="41"/>
      <c r="BH163" s="41"/>
      <c r="BI163" s="41"/>
      <c r="BJ163" s="41"/>
      <c r="BK163" s="41"/>
      <c r="BL163" s="41"/>
      <c r="BM163" s="41"/>
      <c r="BN163" s="41"/>
      <c r="BO163" s="41"/>
      <c r="BP163" s="41"/>
      <c r="BQ163" s="41"/>
      <c r="BR163" s="41"/>
      <c r="BS163" s="41"/>
      <c r="BT163" s="41"/>
      <c r="BU163" s="41"/>
      <c r="BV163" s="41"/>
      <c r="BW163" s="41"/>
      <c r="BX163" s="41"/>
      <c r="BY163" s="41"/>
      <c r="BZ163" s="41"/>
      <c r="CA163" s="41"/>
      <c r="CB163" s="41"/>
      <c r="CC163" s="41"/>
      <c r="CD163" s="41"/>
      <c r="CE163" s="41"/>
      <c r="CF163" s="41"/>
      <c r="CG163" s="41"/>
      <c r="CH163" s="41"/>
      <c r="CI163" s="41"/>
      <c r="CJ163" s="41"/>
      <c r="CK163" s="41"/>
      <c r="CL163" s="41"/>
      <c r="CM163" s="41"/>
      <c r="CN163" s="41"/>
      <c r="CO163" s="41"/>
      <c r="CP163" s="41"/>
      <c r="CQ163" s="41"/>
      <c r="CR163" s="41"/>
      <c r="CS163" s="41"/>
      <c r="CT163" s="41"/>
      <c r="CU163" s="41"/>
      <c r="CV163" s="41"/>
      <c r="CW163" s="41"/>
    </row>
    <row r="164" spans="56:101" s="15" customFormat="1" x14ac:dyDescent="0.3">
      <c r="BD164" s="41"/>
      <c r="BE164" s="41"/>
      <c r="BF164" s="41"/>
      <c r="BG164" s="41"/>
      <c r="BH164" s="41"/>
      <c r="BI164" s="41"/>
      <c r="BJ164" s="41"/>
      <c r="BK164" s="41"/>
      <c r="BL164" s="41"/>
      <c r="BM164" s="41"/>
      <c r="BN164" s="41"/>
      <c r="BO164" s="41"/>
      <c r="BP164" s="41"/>
      <c r="BQ164" s="41"/>
      <c r="BR164" s="41"/>
      <c r="BS164" s="41"/>
      <c r="BT164" s="41"/>
      <c r="BU164" s="41"/>
      <c r="BV164" s="41"/>
      <c r="BW164" s="41"/>
      <c r="BX164" s="41"/>
      <c r="BY164" s="41"/>
      <c r="BZ164" s="41"/>
      <c r="CA164" s="41"/>
      <c r="CB164" s="41"/>
      <c r="CC164" s="41"/>
      <c r="CD164" s="41"/>
      <c r="CE164" s="41"/>
      <c r="CF164" s="41"/>
      <c r="CG164" s="41"/>
      <c r="CH164" s="41"/>
      <c r="CI164" s="41"/>
      <c r="CJ164" s="41"/>
      <c r="CK164" s="41"/>
      <c r="CL164" s="41"/>
      <c r="CM164" s="41"/>
      <c r="CN164" s="41"/>
      <c r="CO164" s="41"/>
      <c r="CP164" s="41"/>
      <c r="CQ164" s="41"/>
      <c r="CR164" s="41"/>
      <c r="CS164" s="41"/>
      <c r="CT164" s="41"/>
      <c r="CU164" s="41"/>
      <c r="CV164" s="41"/>
      <c r="CW164" s="41"/>
    </row>
    <row r="165" spans="56:101" s="15" customFormat="1" x14ac:dyDescent="0.3">
      <c r="BD165" s="41"/>
      <c r="BE165" s="41"/>
      <c r="BF165" s="41"/>
      <c r="BG165" s="41"/>
      <c r="BH165" s="41"/>
      <c r="BI165" s="41"/>
      <c r="BJ165" s="41"/>
      <c r="BK165" s="41"/>
      <c r="BL165" s="41"/>
      <c r="BM165" s="41"/>
      <c r="BN165" s="41"/>
      <c r="BO165" s="41"/>
      <c r="BP165" s="41"/>
      <c r="BQ165" s="41"/>
      <c r="BR165" s="41"/>
      <c r="BS165" s="41"/>
      <c r="BT165" s="41"/>
      <c r="BU165" s="41"/>
      <c r="BV165" s="41"/>
      <c r="BW165" s="41"/>
      <c r="BX165" s="41"/>
      <c r="BY165" s="41"/>
      <c r="BZ165" s="41"/>
      <c r="CA165" s="41"/>
      <c r="CB165" s="41"/>
      <c r="CC165" s="41"/>
      <c r="CD165" s="41"/>
      <c r="CE165" s="41"/>
      <c r="CF165" s="41"/>
      <c r="CG165" s="41"/>
      <c r="CH165" s="41"/>
      <c r="CI165" s="41"/>
      <c r="CJ165" s="41"/>
      <c r="CK165" s="41"/>
      <c r="CL165" s="41"/>
      <c r="CM165" s="41"/>
      <c r="CN165" s="41"/>
      <c r="CO165" s="41"/>
      <c r="CP165" s="41"/>
      <c r="CQ165" s="41"/>
      <c r="CR165" s="41"/>
      <c r="CS165" s="41"/>
      <c r="CT165" s="41"/>
      <c r="CU165" s="41"/>
      <c r="CV165" s="41"/>
      <c r="CW165" s="41"/>
    </row>
    <row r="166" spans="56:101" s="15" customFormat="1" x14ac:dyDescent="0.3">
      <c r="BD166" s="41"/>
      <c r="BE166" s="41"/>
      <c r="BF166" s="41"/>
      <c r="BG166" s="41"/>
      <c r="BH166" s="41"/>
      <c r="BI166" s="41"/>
      <c r="BJ166" s="41"/>
      <c r="BK166" s="41"/>
      <c r="BL166" s="41"/>
      <c r="BM166" s="41"/>
      <c r="BN166" s="41"/>
      <c r="BO166" s="41"/>
      <c r="BP166" s="41"/>
      <c r="BQ166" s="41"/>
      <c r="BR166" s="41"/>
      <c r="BS166" s="41"/>
      <c r="BT166" s="41"/>
      <c r="BU166" s="41"/>
      <c r="BV166" s="41"/>
      <c r="BW166" s="41"/>
      <c r="BX166" s="41"/>
      <c r="BY166" s="41"/>
      <c r="BZ166" s="41"/>
      <c r="CA166" s="41"/>
      <c r="CB166" s="41"/>
      <c r="CC166" s="41"/>
      <c r="CD166" s="41"/>
      <c r="CE166" s="41"/>
      <c r="CF166" s="41"/>
      <c r="CG166" s="41"/>
      <c r="CH166" s="41"/>
      <c r="CI166" s="41"/>
      <c r="CJ166" s="41"/>
      <c r="CK166" s="41"/>
      <c r="CL166" s="41"/>
      <c r="CM166" s="41"/>
      <c r="CN166" s="41"/>
      <c r="CO166" s="41"/>
      <c r="CP166" s="41"/>
      <c r="CQ166" s="41"/>
      <c r="CR166" s="41"/>
      <c r="CS166" s="41"/>
      <c r="CT166" s="41"/>
      <c r="CU166" s="41"/>
      <c r="CV166" s="41"/>
      <c r="CW166" s="41"/>
    </row>
    <row r="167" spans="56:101" s="15" customFormat="1" x14ac:dyDescent="0.3">
      <c r="BD167" s="41"/>
      <c r="BE167" s="41"/>
      <c r="BF167" s="41"/>
      <c r="BG167" s="41"/>
      <c r="BH167" s="41"/>
      <c r="BI167" s="41"/>
      <c r="BJ167" s="41"/>
      <c r="BK167" s="41"/>
      <c r="BL167" s="41"/>
      <c r="BM167" s="41"/>
      <c r="BN167" s="41"/>
      <c r="BO167" s="41"/>
      <c r="BP167" s="41"/>
      <c r="BQ167" s="41"/>
      <c r="BR167" s="41"/>
      <c r="BS167" s="41"/>
      <c r="BT167" s="41"/>
      <c r="BU167" s="41"/>
      <c r="BV167" s="41"/>
      <c r="BW167" s="41"/>
      <c r="BX167" s="41"/>
      <c r="BY167" s="41"/>
      <c r="BZ167" s="41"/>
      <c r="CA167" s="41"/>
      <c r="CB167" s="41"/>
      <c r="CC167" s="41"/>
      <c r="CD167" s="41"/>
      <c r="CE167" s="41"/>
      <c r="CF167" s="41"/>
      <c r="CG167" s="41"/>
      <c r="CH167" s="41"/>
      <c r="CI167" s="41"/>
      <c r="CJ167" s="41"/>
      <c r="CK167" s="41"/>
      <c r="CL167" s="41"/>
      <c r="CM167" s="41"/>
      <c r="CN167" s="41"/>
      <c r="CO167" s="41"/>
      <c r="CP167" s="41"/>
      <c r="CQ167" s="41"/>
      <c r="CR167" s="41"/>
      <c r="CS167" s="41"/>
      <c r="CT167" s="41"/>
      <c r="CU167" s="41"/>
      <c r="CV167" s="41"/>
      <c r="CW167" s="41"/>
    </row>
    <row r="168" spans="56:101" s="15" customFormat="1" x14ac:dyDescent="0.3">
      <c r="BD168" s="41"/>
      <c r="BE168" s="41"/>
      <c r="BF168" s="41"/>
      <c r="BG168" s="41"/>
      <c r="BH168" s="41"/>
      <c r="BI168" s="41"/>
      <c r="BJ168" s="41"/>
      <c r="BK168" s="41"/>
      <c r="BL168" s="41"/>
      <c r="BM168" s="41"/>
      <c r="BN168" s="41"/>
      <c r="BO168" s="41"/>
      <c r="BP168" s="41"/>
      <c r="BQ168" s="41"/>
      <c r="BR168" s="41"/>
      <c r="BS168" s="41"/>
      <c r="BT168" s="41"/>
      <c r="BU168" s="41"/>
      <c r="BV168" s="41"/>
      <c r="BW168" s="41"/>
      <c r="BX168" s="41"/>
      <c r="BY168" s="41"/>
      <c r="BZ168" s="41"/>
      <c r="CA168" s="41"/>
      <c r="CB168" s="41"/>
      <c r="CC168" s="41"/>
      <c r="CD168" s="41"/>
      <c r="CE168" s="41"/>
      <c r="CF168" s="41"/>
      <c r="CG168" s="41"/>
      <c r="CH168" s="41"/>
      <c r="CI168" s="41"/>
      <c r="CJ168" s="41"/>
      <c r="CK168" s="41"/>
      <c r="CL168" s="41"/>
      <c r="CM168" s="41"/>
      <c r="CN168" s="41"/>
      <c r="CO168" s="41"/>
      <c r="CP168" s="41"/>
      <c r="CQ168" s="41"/>
      <c r="CR168" s="41"/>
      <c r="CS168" s="41"/>
      <c r="CT168" s="41"/>
      <c r="CU168" s="41"/>
      <c r="CV168" s="41"/>
      <c r="CW168" s="41"/>
    </row>
    <row r="169" spans="56:101" s="15" customFormat="1" x14ac:dyDescent="0.3">
      <c r="BD169" s="41"/>
      <c r="BE169" s="41"/>
      <c r="BF169" s="41"/>
      <c r="BG169" s="41"/>
      <c r="BH169" s="41"/>
      <c r="BI169" s="41"/>
      <c r="BJ169" s="41"/>
      <c r="BK169" s="41"/>
      <c r="BL169" s="41"/>
      <c r="BM169" s="41"/>
      <c r="BN169" s="41"/>
      <c r="BO169" s="41"/>
      <c r="BP169" s="41"/>
      <c r="BQ169" s="41"/>
      <c r="BR169" s="41"/>
      <c r="BS169" s="41"/>
      <c r="BT169" s="41"/>
      <c r="BU169" s="41"/>
      <c r="BV169" s="41"/>
      <c r="BW169" s="41"/>
      <c r="BX169" s="41"/>
      <c r="BY169" s="41"/>
      <c r="BZ169" s="41"/>
      <c r="CA169" s="41"/>
      <c r="CB169" s="41"/>
      <c r="CC169" s="41"/>
      <c r="CD169" s="41"/>
      <c r="CE169" s="41"/>
      <c r="CF169" s="41"/>
      <c r="CG169" s="41"/>
      <c r="CH169" s="41"/>
      <c r="CI169" s="41"/>
      <c r="CJ169" s="41"/>
      <c r="CK169" s="41"/>
      <c r="CL169" s="41"/>
      <c r="CM169" s="41"/>
      <c r="CN169" s="41"/>
      <c r="CO169" s="41"/>
      <c r="CP169" s="41"/>
      <c r="CQ169" s="41"/>
      <c r="CR169" s="41"/>
      <c r="CS169" s="41"/>
      <c r="CT169" s="41"/>
      <c r="CU169" s="41"/>
      <c r="CV169" s="41"/>
      <c r="CW169" s="41"/>
    </row>
    <row r="170" spans="56:101" s="15" customFormat="1" x14ac:dyDescent="0.3">
      <c r="BD170" s="41"/>
      <c r="BE170" s="41"/>
      <c r="BF170" s="41"/>
      <c r="BG170" s="41"/>
      <c r="BH170" s="41"/>
      <c r="BI170" s="41"/>
      <c r="BJ170" s="41"/>
      <c r="BK170" s="41"/>
      <c r="BL170" s="41"/>
      <c r="BM170" s="41"/>
      <c r="BN170" s="41"/>
      <c r="BO170" s="41"/>
      <c r="BP170" s="41"/>
      <c r="BQ170" s="41"/>
      <c r="BR170" s="41"/>
      <c r="BS170" s="41"/>
      <c r="BT170" s="41"/>
      <c r="BU170" s="41"/>
      <c r="BV170" s="41"/>
      <c r="BW170" s="41"/>
      <c r="BX170" s="41"/>
      <c r="BY170" s="41"/>
      <c r="BZ170" s="41"/>
      <c r="CA170" s="41"/>
      <c r="CB170" s="41"/>
      <c r="CC170" s="41"/>
      <c r="CD170" s="41"/>
      <c r="CE170" s="41"/>
      <c r="CF170" s="41"/>
      <c r="CG170" s="41"/>
      <c r="CH170" s="41"/>
      <c r="CI170" s="41"/>
      <c r="CJ170" s="41"/>
      <c r="CK170" s="41"/>
      <c r="CL170" s="41"/>
      <c r="CM170" s="41"/>
      <c r="CN170" s="41"/>
      <c r="CO170" s="41"/>
      <c r="CP170" s="41"/>
      <c r="CQ170" s="41"/>
      <c r="CR170" s="41"/>
      <c r="CS170" s="41"/>
      <c r="CT170" s="41"/>
      <c r="CU170" s="41"/>
      <c r="CV170" s="41"/>
      <c r="CW170" s="41"/>
    </row>
    <row r="171" spans="56:101" s="15" customFormat="1" x14ac:dyDescent="0.3">
      <c r="BD171" s="41"/>
      <c r="BE171" s="41"/>
      <c r="BF171" s="41"/>
      <c r="BG171" s="41"/>
      <c r="BH171" s="41"/>
      <c r="BI171" s="41"/>
      <c r="BJ171" s="41"/>
      <c r="BK171" s="41"/>
      <c r="BL171" s="41"/>
      <c r="BM171" s="41"/>
      <c r="BN171" s="41"/>
      <c r="BO171" s="41"/>
      <c r="BP171" s="41"/>
      <c r="BQ171" s="41"/>
      <c r="BR171" s="41"/>
      <c r="BS171" s="41"/>
      <c r="BT171" s="41"/>
      <c r="BU171" s="41"/>
      <c r="BV171" s="41"/>
      <c r="BW171" s="41"/>
      <c r="BX171" s="41"/>
      <c r="BY171" s="41"/>
      <c r="BZ171" s="41"/>
      <c r="CA171" s="41"/>
      <c r="CB171" s="41"/>
      <c r="CC171" s="41"/>
      <c r="CD171" s="41"/>
      <c r="CE171" s="41"/>
      <c r="CF171" s="41"/>
      <c r="CG171" s="41"/>
      <c r="CH171" s="41"/>
      <c r="CI171" s="41"/>
      <c r="CJ171" s="41"/>
      <c r="CK171" s="41"/>
      <c r="CL171" s="41"/>
      <c r="CM171" s="41"/>
      <c r="CN171" s="41"/>
      <c r="CO171" s="41"/>
      <c r="CP171" s="41"/>
      <c r="CQ171" s="41"/>
      <c r="CR171" s="41"/>
      <c r="CS171" s="41"/>
      <c r="CT171" s="41"/>
      <c r="CU171" s="41"/>
      <c r="CV171" s="41"/>
      <c r="CW171" s="41"/>
    </row>
    <row r="172" spans="56:101" s="15" customFormat="1" x14ac:dyDescent="0.3">
      <c r="BD172" s="41"/>
      <c r="BE172" s="41"/>
      <c r="BF172" s="41"/>
      <c r="BG172" s="41"/>
      <c r="BH172" s="41"/>
      <c r="BI172" s="41"/>
      <c r="BJ172" s="41"/>
      <c r="BK172" s="41"/>
      <c r="BL172" s="41"/>
      <c r="BM172" s="41"/>
      <c r="BN172" s="41"/>
      <c r="BO172" s="41"/>
      <c r="BP172" s="41"/>
      <c r="BQ172" s="41"/>
      <c r="BR172" s="41"/>
      <c r="BS172" s="41"/>
      <c r="BT172" s="41"/>
      <c r="BU172" s="41"/>
      <c r="BV172" s="41"/>
      <c r="BW172" s="41"/>
      <c r="BX172" s="41"/>
      <c r="BY172" s="41"/>
      <c r="BZ172" s="41"/>
      <c r="CA172" s="41"/>
      <c r="CB172" s="41"/>
      <c r="CC172" s="41"/>
      <c r="CD172" s="41"/>
      <c r="CE172" s="41"/>
      <c r="CF172" s="41"/>
      <c r="CG172" s="41"/>
      <c r="CH172" s="41"/>
      <c r="CI172" s="41"/>
      <c r="CJ172" s="41"/>
      <c r="CK172" s="41"/>
      <c r="CL172" s="41"/>
      <c r="CM172" s="41"/>
      <c r="CN172" s="41"/>
      <c r="CO172" s="41"/>
      <c r="CP172" s="41"/>
      <c r="CQ172" s="41"/>
      <c r="CR172" s="41"/>
      <c r="CS172" s="41"/>
      <c r="CT172" s="41"/>
      <c r="CU172" s="41"/>
      <c r="CV172" s="41"/>
      <c r="CW172" s="41"/>
    </row>
    <row r="173" spans="56:101" s="15" customFormat="1" x14ac:dyDescent="0.3">
      <c r="BD173" s="41"/>
      <c r="BE173" s="41"/>
      <c r="BF173" s="41"/>
      <c r="BG173" s="41"/>
      <c r="BH173" s="41"/>
      <c r="BI173" s="41"/>
      <c r="BJ173" s="41"/>
      <c r="BK173" s="41"/>
      <c r="BL173" s="41"/>
      <c r="BM173" s="41"/>
      <c r="BN173" s="41"/>
      <c r="BO173" s="41"/>
      <c r="BP173" s="41"/>
      <c r="BQ173" s="41"/>
      <c r="BR173" s="41"/>
      <c r="BS173" s="41"/>
      <c r="BT173" s="41"/>
      <c r="BU173" s="41"/>
      <c r="BV173" s="41"/>
      <c r="BW173" s="41"/>
      <c r="BX173" s="41"/>
      <c r="BY173" s="41"/>
      <c r="BZ173" s="41"/>
      <c r="CA173" s="41"/>
      <c r="CB173" s="41"/>
      <c r="CC173" s="41"/>
      <c r="CD173" s="41"/>
      <c r="CE173" s="41"/>
      <c r="CF173" s="41"/>
      <c r="CG173" s="41"/>
      <c r="CH173" s="41"/>
      <c r="CI173" s="41"/>
      <c r="CJ173" s="41"/>
      <c r="CK173" s="41"/>
      <c r="CL173" s="41"/>
      <c r="CM173" s="41"/>
      <c r="CN173" s="41"/>
      <c r="CO173" s="41"/>
      <c r="CP173" s="41"/>
      <c r="CQ173" s="41"/>
      <c r="CR173" s="41"/>
      <c r="CS173" s="41"/>
      <c r="CT173" s="41"/>
      <c r="CU173" s="41"/>
      <c r="CV173" s="41"/>
      <c r="CW173" s="41"/>
    </row>
    <row r="174" spans="56:101" s="15" customFormat="1" x14ac:dyDescent="0.3">
      <c r="BD174" s="41"/>
      <c r="BE174" s="41"/>
      <c r="BF174" s="41"/>
      <c r="BG174" s="41"/>
      <c r="BH174" s="41"/>
      <c r="BI174" s="41"/>
      <c r="BJ174" s="41"/>
      <c r="BK174" s="41"/>
      <c r="BL174" s="41"/>
      <c r="BM174" s="41"/>
      <c r="BN174" s="41"/>
      <c r="BO174" s="41"/>
      <c r="BP174" s="41"/>
      <c r="BQ174" s="41"/>
      <c r="BR174" s="41"/>
      <c r="BS174" s="41"/>
      <c r="BT174" s="41"/>
      <c r="BU174" s="41"/>
      <c r="BV174" s="41"/>
      <c r="BW174" s="41"/>
      <c r="BX174" s="41"/>
      <c r="BY174" s="41"/>
      <c r="BZ174" s="41"/>
      <c r="CA174" s="41"/>
      <c r="CB174" s="41"/>
      <c r="CC174" s="41"/>
      <c r="CD174" s="41"/>
      <c r="CE174" s="41"/>
      <c r="CF174" s="41"/>
      <c r="CG174" s="41"/>
      <c r="CH174" s="41"/>
      <c r="CI174" s="41"/>
      <c r="CJ174" s="41"/>
      <c r="CK174" s="41"/>
      <c r="CL174" s="41"/>
      <c r="CM174" s="41"/>
      <c r="CN174" s="41"/>
      <c r="CO174" s="41"/>
      <c r="CP174" s="41"/>
      <c r="CQ174" s="41"/>
      <c r="CR174" s="41"/>
      <c r="CS174" s="41"/>
      <c r="CT174" s="41"/>
      <c r="CU174" s="41"/>
      <c r="CV174" s="41"/>
      <c r="CW174" s="41"/>
    </row>
    <row r="175" spans="56:101" s="15" customFormat="1" x14ac:dyDescent="0.3">
      <c r="BD175" s="41"/>
      <c r="BE175" s="41"/>
      <c r="BF175" s="41"/>
      <c r="BG175" s="41"/>
      <c r="BH175" s="41"/>
      <c r="BI175" s="41"/>
      <c r="BJ175" s="41"/>
      <c r="BK175" s="41"/>
      <c r="BL175" s="41"/>
      <c r="BM175" s="41"/>
      <c r="BN175" s="41"/>
      <c r="BO175" s="41"/>
      <c r="BP175" s="41"/>
      <c r="BQ175" s="41"/>
      <c r="BR175" s="41"/>
      <c r="BS175" s="41"/>
      <c r="BT175" s="41"/>
      <c r="BU175" s="41"/>
      <c r="BV175" s="41"/>
      <c r="BW175" s="41"/>
      <c r="BX175" s="41"/>
      <c r="BY175" s="41"/>
      <c r="BZ175" s="41"/>
      <c r="CA175" s="41"/>
      <c r="CB175" s="41"/>
      <c r="CC175" s="41"/>
      <c r="CD175" s="41"/>
      <c r="CE175" s="41"/>
      <c r="CF175" s="41"/>
      <c r="CG175" s="41"/>
      <c r="CH175" s="41"/>
      <c r="CI175" s="41"/>
      <c r="CJ175" s="41"/>
      <c r="CK175" s="41"/>
      <c r="CL175" s="41"/>
      <c r="CM175" s="41"/>
      <c r="CN175" s="41"/>
      <c r="CO175" s="41"/>
      <c r="CP175" s="41"/>
      <c r="CQ175" s="41"/>
      <c r="CR175" s="41"/>
      <c r="CS175" s="41"/>
      <c r="CT175" s="41"/>
      <c r="CU175" s="41"/>
      <c r="CV175" s="41"/>
      <c r="CW175" s="41"/>
    </row>
    <row r="176" spans="56:101" s="15" customFormat="1" x14ac:dyDescent="0.3">
      <c r="BD176" s="41"/>
      <c r="BE176" s="41"/>
      <c r="BF176" s="41"/>
      <c r="BG176" s="41"/>
      <c r="BH176" s="41"/>
      <c r="BI176" s="41"/>
      <c r="BJ176" s="41"/>
      <c r="BK176" s="41"/>
      <c r="BL176" s="41"/>
      <c r="BM176" s="41"/>
      <c r="BN176" s="41"/>
      <c r="BO176" s="41"/>
      <c r="BP176" s="41"/>
      <c r="BQ176" s="41"/>
      <c r="BR176" s="41"/>
      <c r="BS176" s="41"/>
      <c r="BT176" s="41"/>
      <c r="BU176" s="41"/>
      <c r="BV176" s="41"/>
      <c r="BW176" s="41"/>
      <c r="BX176" s="41"/>
      <c r="BY176" s="41"/>
      <c r="BZ176" s="41"/>
      <c r="CA176" s="41"/>
      <c r="CB176" s="41"/>
      <c r="CC176" s="41"/>
      <c r="CD176" s="41"/>
      <c r="CE176" s="41"/>
      <c r="CF176" s="41"/>
      <c r="CG176" s="41"/>
      <c r="CH176" s="41"/>
      <c r="CI176" s="41"/>
      <c r="CJ176" s="41"/>
      <c r="CK176" s="41"/>
      <c r="CL176" s="41"/>
      <c r="CM176" s="41"/>
      <c r="CN176" s="41"/>
      <c r="CO176" s="41"/>
      <c r="CP176" s="41"/>
      <c r="CQ176" s="41"/>
      <c r="CR176" s="41"/>
      <c r="CS176" s="41"/>
      <c r="CT176" s="41"/>
      <c r="CU176" s="41"/>
      <c r="CV176" s="41"/>
      <c r="CW176" s="41"/>
    </row>
    <row r="177" spans="56:101" s="15" customFormat="1" x14ac:dyDescent="0.3">
      <c r="BD177" s="41"/>
      <c r="BE177" s="41"/>
      <c r="BF177" s="41"/>
      <c r="BG177" s="41"/>
      <c r="BH177" s="41"/>
      <c r="BI177" s="41"/>
      <c r="BJ177" s="41"/>
      <c r="BK177" s="41"/>
      <c r="BL177" s="41"/>
      <c r="BM177" s="41"/>
      <c r="BN177" s="41"/>
      <c r="BO177" s="41"/>
      <c r="BP177" s="41"/>
      <c r="BQ177" s="41"/>
      <c r="BR177" s="41"/>
      <c r="BS177" s="41"/>
      <c r="BT177" s="41"/>
      <c r="BU177" s="41"/>
      <c r="BV177" s="41"/>
      <c r="BW177" s="41"/>
      <c r="BX177" s="41"/>
      <c r="BY177" s="41"/>
      <c r="BZ177" s="41"/>
      <c r="CA177" s="41"/>
      <c r="CB177" s="41"/>
      <c r="CC177" s="41"/>
      <c r="CD177" s="41"/>
      <c r="CE177" s="41"/>
      <c r="CF177" s="41"/>
      <c r="CG177" s="41"/>
      <c r="CH177" s="41"/>
      <c r="CI177" s="41"/>
      <c r="CJ177" s="41"/>
      <c r="CK177" s="41"/>
      <c r="CL177" s="41"/>
      <c r="CM177" s="41"/>
      <c r="CN177" s="41"/>
      <c r="CO177" s="41"/>
      <c r="CP177" s="41"/>
      <c r="CQ177" s="41"/>
      <c r="CR177" s="41"/>
      <c r="CS177" s="41"/>
      <c r="CT177" s="41"/>
      <c r="CU177" s="41"/>
      <c r="CV177" s="41"/>
      <c r="CW177" s="41"/>
    </row>
    <row r="178" spans="56:101" s="15" customFormat="1" x14ac:dyDescent="0.3">
      <c r="BD178" s="41"/>
      <c r="BE178" s="41"/>
      <c r="BF178" s="41"/>
      <c r="BG178" s="41"/>
      <c r="BH178" s="41"/>
      <c r="BI178" s="41"/>
      <c r="BJ178" s="41"/>
      <c r="BK178" s="41"/>
      <c r="BL178" s="41"/>
      <c r="BM178" s="41"/>
      <c r="BN178" s="41"/>
      <c r="BO178" s="41"/>
      <c r="BP178" s="41"/>
      <c r="BQ178" s="41"/>
      <c r="BR178" s="41"/>
      <c r="BS178" s="41"/>
      <c r="BT178" s="41"/>
      <c r="BU178" s="41"/>
      <c r="BV178" s="41"/>
      <c r="BW178" s="41"/>
      <c r="BX178" s="41"/>
      <c r="BY178" s="41"/>
      <c r="BZ178" s="41"/>
      <c r="CA178" s="41"/>
      <c r="CB178" s="41"/>
      <c r="CC178" s="41"/>
      <c r="CD178" s="41"/>
      <c r="CE178" s="41"/>
      <c r="CF178" s="41"/>
      <c r="CG178" s="41"/>
      <c r="CH178" s="41"/>
      <c r="CI178" s="41"/>
      <c r="CJ178" s="41"/>
      <c r="CK178" s="41"/>
      <c r="CL178" s="41"/>
      <c r="CM178" s="41"/>
      <c r="CN178" s="41"/>
      <c r="CO178" s="41"/>
      <c r="CP178" s="41"/>
      <c r="CQ178" s="41"/>
      <c r="CR178" s="41"/>
      <c r="CS178" s="41"/>
      <c r="CT178" s="41"/>
      <c r="CU178" s="41"/>
      <c r="CV178" s="41"/>
      <c r="CW178" s="41"/>
    </row>
    <row r="179" spans="56:101" s="15" customFormat="1" x14ac:dyDescent="0.3">
      <c r="BD179" s="41"/>
      <c r="BE179" s="41"/>
      <c r="BF179" s="41"/>
      <c r="BG179" s="41"/>
      <c r="BH179" s="41"/>
      <c r="BI179" s="41"/>
      <c r="BJ179" s="41"/>
      <c r="BK179" s="41"/>
      <c r="BL179" s="41"/>
      <c r="BM179" s="41"/>
      <c r="BN179" s="41"/>
      <c r="BO179" s="41"/>
      <c r="BP179" s="41"/>
      <c r="BQ179" s="41"/>
      <c r="BR179" s="41"/>
      <c r="BS179" s="41"/>
      <c r="BT179" s="41"/>
      <c r="BU179" s="41"/>
      <c r="BV179" s="41"/>
      <c r="BW179" s="41"/>
      <c r="BX179" s="41"/>
      <c r="BY179" s="41"/>
      <c r="BZ179" s="41"/>
      <c r="CA179" s="41"/>
      <c r="CB179" s="41"/>
      <c r="CC179" s="41"/>
      <c r="CD179" s="41"/>
      <c r="CE179" s="41"/>
      <c r="CF179" s="41"/>
      <c r="CG179" s="41"/>
      <c r="CH179" s="41"/>
      <c r="CI179" s="41"/>
      <c r="CJ179" s="41"/>
      <c r="CK179" s="41"/>
      <c r="CL179" s="41"/>
      <c r="CM179" s="41"/>
      <c r="CN179" s="41"/>
      <c r="CO179" s="41"/>
      <c r="CP179" s="41"/>
      <c r="CQ179" s="41"/>
      <c r="CR179" s="41"/>
      <c r="CS179" s="41"/>
      <c r="CT179" s="41"/>
      <c r="CU179" s="41"/>
      <c r="CV179" s="41"/>
      <c r="CW179" s="41"/>
    </row>
    <row r="180" spans="56:101" s="15" customFormat="1" x14ac:dyDescent="0.3">
      <c r="BD180" s="41"/>
      <c r="BE180" s="41"/>
      <c r="BF180" s="41"/>
      <c r="BG180" s="41"/>
      <c r="BH180" s="41"/>
      <c r="BI180" s="41"/>
      <c r="BJ180" s="41"/>
      <c r="BK180" s="41"/>
      <c r="BL180" s="41"/>
      <c r="BM180" s="41"/>
      <c r="BN180" s="41"/>
      <c r="BO180" s="41"/>
      <c r="BP180" s="41"/>
      <c r="BQ180" s="41"/>
      <c r="BR180" s="41"/>
      <c r="BS180" s="41"/>
      <c r="BT180" s="41"/>
      <c r="BU180" s="41"/>
      <c r="BV180" s="41"/>
      <c r="BW180" s="41"/>
      <c r="BX180" s="41"/>
      <c r="BY180" s="41"/>
      <c r="BZ180" s="41"/>
      <c r="CA180" s="41"/>
      <c r="CB180" s="41"/>
      <c r="CC180" s="41"/>
      <c r="CD180" s="41"/>
      <c r="CE180" s="41"/>
      <c r="CF180" s="41"/>
      <c r="CG180" s="41"/>
      <c r="CH180" s="41"/>
      <c r="CI180" s="41"/>
      <c r="CJ180" s="41"/>
      <c r="CK180" s="41"/>
      <c r="CL180" s="41"/>
      <c r="CM180" s="41"/>
      <c r="CN180" s="41"/>
      <c r="CO180" s="41"/>
      <c r="CP180" s="41"/>
      <c r="CQ180" s="41"/>
      <c r="CR180" s="41"/>
      <c r="CS180" s="41"/>
      <c r="CT180" s="41"/>
      <c r="CU180" s="41"/>
      <c r="CV180" s="41"/>
      <c r="CW180" s="41"/>
    </row>
    <row r="181" spans="56:101" s="15" customFormat="1" x14ac:dyDescent="0.3">
      <c r="BD181" s="41"/>
      <c r="BE181" s="41"/>
      <c r="BF181" s="41"/>
      <c r="BG181" s="41"/>
      <c r="BH181" s="41"/>
      <c r="BI181" s="41"/>
      <c r="BJ181" s="41"/>
      <c r="BK181" s="41"/>
      <c r="BL181" s="41"/>
      <c r="BM181" s="41"/>
      <c r="BN181" s="41"/>
      <c r="BO181" s="41"/>
      <c r="BP181" s="41"/>
      <c r="BQ181" s="41"/>
      <c r="BR181" s="41"/>
      <c r="BS181" s="41"/>
      <c r="BT181" s="41"/>
      <c r="BU181" s="41"/>
      <c r="BV181" s="41"/>
      <c r="BW181" s="41"/>
      <c r="BX181" s="41"/>
      <c r="BY181" s="41"/>
      <c r="BZ181" s="41"/>
      <c r="CA181" s="41"/>
      <c r="CB181" s="41"/>
      <c r="CC181" s="41"/>
      <c r="CD181" s="41"/>
      <c r="CE181" s="41"/>
      <c r="CF181" s="41"/>
      <c r="CG181" s="41"/>
      <c r="CH181" s="41"/>
      <c r="CI181" s="41"/>
      <c r="CJ181" s="41"/>
      <c r="CK181" s="41"/>
      <c r="CL181" s="41"/>
      <c r="CM181" s="41"/>
      <c r="CN181" s="41"/>
      <c r="CO181" s="41"/>
      <c r="CP181" s="41"/>
      <c r="CQ181" s="41"/>
      <c r="CR181" s="41"/>
      <c r="CS181" s="41"/>
      <c r="CT181" s="41"/>
      <c r="CU181" s="41"/>
      <c r="CV181" s="41"/>
      <c r="CW181" s="41"/>
    </row>
    <row r="182" spans="56:101" s="15" customFormat="1" x14ac:dyDescent="0.3">
      <c r="BD182" s="41"/>
      <c r="BE182" s="41"/>
      <c r="BF182" s="41"/>
      <c r="BG182" s="41"/>
      <c r="BH182" s="41"/>
      <c r="BI182" s="41"/>
      <c r="BJ182" s="41"/>
      <c r="BK182" s="41"/>
      <c r="BL182" s="41"/>
      <c r="BM182" s="41"/>
      <c r="BN182" s="41"/>
      <c r="BO182" s="41"/>
      <c r="BP182" s="41"/>
      <c r="BQ182" s="41"/>
      <c r="BR182" s="41"/>
      <c r="BS182" s="41"/>
      <c r="BT182" s="41"/>
      <c r="BU182" s="41"/>
      <c r="BV182" s="41"/>
      <c r="BW182" s="41"/>
      <c r="BX182" s="41"/>
      <c r="BY182" s="41"/>
      <c r="BZ182" s="41"/>
      <c r="CA182" s="41"/>
      <c r="CB182" s="41"/>
      <c r="CC182" s="41"/>
      <c r="CD182" s="41"/>
      <c r="CE182" s="41"/>
      <c r="CF182" s="41"/>
      <c r="CG182" s="41"/>
      <c r="CH182" s="41"/>
      <c r="CI182" s="41"/>
      <c r="CJ182" s="41"/>
      <c r="CK182" s="41"/>
      <c r="CL182" s="41"/>
      <c r="CM182" s="41"/>
      <c r="CN182" s="41"/>
      <c r="CO182" s="41"/>
      <c r="CP182" s="41"/>
      <c r="CQ182" s="41"/>
      <c r="CR182" s="41"/>
      <c r="CS182" s="41"/>
      <c r="CT182" s="41"/>
      <c r="CU182" s="41"/>
      <c r="CV182" s="41"/>
      <c r="CW182" s="41"/>
    </row>
    <row r="183" spans="56:101" s="15" customFormat="1" x14ac:dyDescent="0.3">
      <c r="BD183" s="41"/>
      <c r="BE183" s="41"/>
      <c r="BF183" s="41"/>
      <c r="BG183" s="41"/>
      <c r="BH183" s="41"/>
      <c r="BI183" s="41"/>
      <c r="BJ183" s="41"/>
      <c r="BK183" s="41"/>
      <c r="BL183" s="41"/>
      <c r="BM183" s="41"/>
      <c r="BN183" s="41"/>
      <c r="BO183" s="41"/>
      <c r="BP183" s="41"/>
      <c r="BQ183" s="41"/>
      <c r="BR183" s="41"/>
      <c r="BS183" s="41"/>
      <c r="BT183" s="41"/>
      <c r="BU183" s="41"/>
      <c r="BV183" s="41"/>
      <c r="BW183" s="41"/>
      <c r="BX183" s="41"/>
      <c r="BY183" s="41"/>
      <c r="BZ183" s="41"/>
      <c r="CA183" s="41"/>
      <c r="CB183" s="41"/>
      <c r="CC183" s="41"/>
      <c r="CD183" s="41"/>
      <c r="CE183" s="41"/>
      <c r="CF183" s="41"/>
      <c r="CG183" s="41"/>
      <c r="CH183" s="41"/>
      <c r="CI183" s="41"/>
      <c r="CJ183" s="41"/>
      <c r="CK183" s="41"/>
      <c r="CL183" s="41"/>
      <c r="CM183" s="41"/>
      <c r="CN183" s="41"/>
      <c r="CO183" s="41"/>
      <c r="CP183" s="41"/>
      <c r="CQ183" s="41"/>
      <c r="CR183" s="41"/>
      <c r="CS183" s="41"/>
      <c r="CT183" s="41"/>
      <c r="CU183" s="41"/>
      <c r="CV183" s="41"/>
      <c r="CW183" s="41"/>
    </row>
    <row r="184" spans="56:101" s="15" customFormat="1" x14ac:dyDescent="0.3">
      <c r="BD184" s="41"/>
      <c r="BE184" s="41"/>
      <c r="BF184" s="41"/>
      <c r="BG184" s="41"/>
      <c r="BH184" s="41"/>
      <c r="BI184" s="41"/>
      <c r="BJ184" s="41"/>
      <c r="BK184" s="41"/>
      <c r="BL184" s="41"/>
      <c r="BM184" s="41"/>
      <c r="BN184" s="41"/>
      <c r="BO184" s="41"/>
      <c r="BP184" s="41"/>
      <c r="BQ184" s="41"/>
      <c r="BR184" s="41"/>
      <c r="BS184" s="41"/>
      <c r="BT184" s="41"/>
      <c r="BU184" s="41"/>
      <c r="BV184" s="41"/>
      <c r="BW184" s="41"/>
      <c r="BX184" s="41"/>
      <c r="BY184" s="41"/>
      <c r="BZ184" s="41"/>
      <c r="CA184" s="41"/>
      <c r="CB184" s="41"/>
      <c r="CC184" s="41"/>
      <c r="CD184" s="41"/>
      <c r="CE184" s="41"/>
      <c r="CF184" s="41"/>
      <c r="CG184" s="41"/>
      <c r="CH184" s="41"/>
      <c r="CI184" s="41"/>
      <c r="CJ184" s="41"/>
      <c r="CK184" s="41"/>
      <c r="CL184" s="41"/>
      <c r="CM184" s="41"/>
      <c r="CN184" s="41"/>
      <c r="CO184" s="41"/>
      <c r="CP184" s="41"/>
      <c r="CQ184" s="41"/>
      <c r="CR184" s="41"/>
      <c r="CS184" s="41"/>
      <c r="CT184" s="41"/>
      <c r="CU184" s="41"/>
      <c r="CV184" s="41"/>
      <c r="CW184" s="41"/>
    </row>
    <row r="185" spans="56:101" s="15" customFormat="1" x14ac:dyDescent="0.3">
      <c r="BD185" s="41"/>
      <c r="BE185" s="41"/>
      <c r="BF185" s="41"/>
      <c r="BG185" s="41"/>
      <c r="BH185" s="41"/>
      <c r="BI185" s="41"/>
      <c r="BJ185" s="41"/>
      <c r="BK185" s="41"/>
      <c r="BL185" s="41"/>
      <c r="BM185" s="41"/>
      <c r="BN185" s="41"/>
      <c r="BO185" s="41"/>
      <c r="BP185" s="41"/>
      <c r="BQ185" s="41"/>
      <c r="BR185" s="41"/>
      <c r="BS185" s="41"/>
      <c r="BT185" s="41"/>
      <c r="BU185" s="41"/>
      <c r="BV185" s="41"/>
      <c r="BW185" s="41"/>
      <c r="BX185" s="41"/>
      <c r="BY185" s="41"/>
      <c r="BZ185" s="41"/>
      <c r="CA185" s="41"/>
      <c r="CB185" s="41"/>
      <c r="CC185" s="41"/>
      <c r="CD185" s="41"/>
      <c r="CE185" s="41"/>
      <c r="CF185" s="41"/>
      <c r="CG185" s="41"/>
      <c r="CH185" s="41"/>
      <c r="CI185" s="41"/>
      <c r="CJ185" s="41"/>
      <c r="CK185" s="41"/>
      <c r="CL185" s="41"/>
      <c r="CM185" s="41"/>
      <c r="CN185" s="41"/>
      <c r="CO185" s="41"/>
      <c r="CP185" s="41"/>
      <c r="CQ185" s="41"/>
      <c r="CR185" s="41"/>
      <c r="CS185" s="41"/>
      <c r="CT185" s="41"/>
      <c r="CU185" s="41"/>
      <c r="CV185" s="41"/>
      <c r="CW185" s="41"/>
    </row>
    <row r="186" spans="56:101" s="15" customFormat="1" x14ac:dyDescent="0.3">
      <c r="BD186" s="41"/>
      <c r="BE186" s="41"/>
      <c r="BF186" s="41"/>
      <c r="BG186" s="41"/>
      <c r="BH186" s="41"/>
      <c r="BI186" s="41"/>
      <c r="BJ186" s="41"/>
      <c r="BK186" s="41"/>
      <c r="BL186" s="41"/>
      <c r="BM186" s="41"/>
      <c r="BN186" s="41"/>
      <c r="BO186" s="41"/>
      <c r="BP186" s="41"/>
      <c r="BQ186" s="41"/>
      <c r="BR186" s="41"/>
      <c r="BS186" s="41"/>
      <c r="BT186" s="41"/>
      <c r="BU186" s="41"/>
      <c r="BV186" s="41"/>
      <c r="BW186" s="41"/>
      <c r="BX186" s="41"/>
      <c r="BY186" s="41"/>
      <c r="BZ186" s="41"/>
      <c r="CA186" s="41"/>
      <c r="CB186" s="41"/>
      <c r="CC186" s="41"/>
      <c r="CD186" s="41"/>
      <c r="CE186" s="41"/>
      <c r="CF186" s="41"/>
      <c r="CG186" s="41"/>
      <c r="CH186" s="41"/>
      <c r="CI186" s="41"/>
      <c r="CJ186" s="41"/>
      <c r="CK186" s="41"/>
      <c r="CL186" s="41"/>
      <c r="CM186" s="41"/>
      <c r="CN186" s="41"/>
      <c r="CO186" s="41"/>
      <c r="CP186" s="41"/>
      <c r="CQ186" s="41"/>
      <c r="CR186" s="41"/>
      <c r="CS186" s="41"/>
      <c r="CT186" s="41"/>
      <c r="CU186" s="41"/>
      <c r="CV186" s="41"/>
      <c r="CW186" s="41"/>
    </row>
    <row r="187" spans="56:101" s="15" customFormat="1" x14ac:dyDescent="0.3">
      <c r="BD187" s="41"/>
      <c r="BE187" s="41"/>
      <c r="BF187" s="41"/>
      <c r="BG187" s="41"/>
      <c r="BH187" s="41"/>
      <c r="BI187" s="41"/>
      <c r="BJ187" s="41"/>
      <c r="BK187" s="41"/>
      <c r="BL187" s="41"/>
      <c r="BM187" s="41"/>
      <c r="BN187" s="41"/>
      <c r="BO187" s="41"/>
      <c r="BP187" s="41"/>
      <c r="BQ187" s="41"/>
      <c r="BR187" s="41"/>
      <c r="BS187" s="41"/>
      <c r="BT187" s="41"/>
      <c r="BU187" s="41"/>
      <c r="BV187" s="41"/>
      <c r="BW187" s="41"/>
      <c r="BX187" s="41"/>
      <c r="BY187" s="41"/>
      <c r="BZ187" s="41"/>
      <c r="CA187" s="41"/>
      <c r="CB187" s="41"/>
      <c r="CC187" s="41"/>
      <c r="CD187" s="41"/>
      <c r="CE187" s="41"/>
      <c r="CF187" s="41"/>
      <c r="CG187" s="41"/>
      <c r="CH187" s="41"/>
      <c r="CI187" s="41"/>
      <c r="CJ187" s="41"/>
      <c r="CK187" s="41"/>
      <c r="CL187" s="41"/>
      <c r="CM187" s="41"/>
      <c r="CN187" s="41"/>
      <c r="CO187" s="41"/>
      <c r="CP187" s="41"/>
      <c r="CQ187" s="41"/>
      <c r="CR187" s="41"/>
      <c r="CS187" s="41"/>
      <c r="CT187" s="41"/>
      <c r="CU187" s="41"/>
      <c r="CV187" s="41"/>
      <c r="CW187" s="41"/>
    </row>
    <row r="188" spans="56:101" s="15" customFormat="1" x14ac:dyDescent="0.3">
      <c r="BD188" s="41"/>
      <c r="BE188" s="41"/>
      <c r="BF188" s="41"/>
      <c r="BG188" s="41"/>
      <c r="BH188" s="41"/>
      <c r="BI188" s="41"/>
      <c r="BJ188" s="41"/>
      <c r="BK188" s="41"/>
      <c r="BL188" s="41"/>
      <c r="BM188" s="41"/>
      <c r="BN188" s="41"/>
      <c r="BO188" s="41"/>
      <c r="BP188" s="41"/>
      <c r="BQ188" s="41"/>
      <c r="BR188" s="41"/>
      <c r="BS188" s="41"/>
      <c r="BT188" s="41"/>
      <c r="BU188" s="41"/>
      <c r="BV188" s="41"/>
      <c r="BW188" s="41"/>
      <c r="BX188" s="41"/>
      <c r="BY188" s="41"/>
      <c r="BZ188" s="41"/>
      <c r="CA188" s="41"/>
      <c r="CB188" s="41"/>
      <c r="CC188" s="41"/>
      <c r="CD188" s="41"/>
      <c r="CE188" s="41"/>
      <c r="CF188" s="41"/>
      <c r="CG188" s="41"/>
      <c r="CH188" s="41"/>
      <c r="CI188" s="41"/>
      <c r="CJ188" s="41"/>
      <c r="CK188" s="41"/>
      <c r="CL188" s="41"/>
      <c r="CM188" s="41"/>
      <c r="CN188" s="41"/>
      <c r="CO188" s="41"/>
      <c r="CP188" s="41"/>
      <c r="CQ188" s="41"/>
      <c r="CR188" s="41"/>
      <c r="CS188" s="41"/>
      <c r="CT188" s="41"/>
      <c r="CU188" s="41"/>
      <c r="CV188" s="41"/>
      <c r="CW188" s="41"/>
    </row>
    <row r="189" spans="56:101" s="15" customFormat="1" x14ac:dyDescent="0.3">
      <c r="BD189" s="41"/>
      <c r="BE189" s="41"/>
      <c r="BF189" s="41"/>
      <c r="BG189" s="41"/>
      <c r="BH189" s="41"/>
      <c r="BI189" s="41"/>
      <c r="BJ189" s="41"/>
      <c r="BK189" s="41"/>
      <c r="BL189" s="41"/>
      <c r="BM189" s="41"/>
      <c r="BN189" s="41"/>
      <c r="BO189" s="41"/>
      <c r="BP189" s="41"/>
      <c r="BQ189" s="41"/>
      <c r="BR189" s="41"/>
      <c r="BS189" s="41"/>
      <c r="BT189" s="41"/>
      <c r="BU189" s="41"/>
      <c r="BV189" s="41"/>
      <c r="BW189" s="41"/>
      <c r="BX189" s="41"/>
      <c r="BY189" s="41"/>
      <c r="BZ189" s="41"/>
      <c r="CA189" s="41"/>
      <c r="CB189" s="41"/>
      <c r="CC189" s="41"/>
      <c r="CD189" s="41"/>
      <c r="CE189" s="41"/>
      <c r="CF189" s="41"/>
      <c r="CG189" s="41"/>
      <c r="CH189" s="41"/>
      <c r="CI189" s="41"/>
      <c r="CJ189" s="41"/>
      <c r="CK189" s="41"/>
      <c r="CL189" s="41"/>
      <c r="CM189" s="41"/>
      <c r="CN189" s="41"/>
      <c r="CO189" s="41"/>
      <c r="CP189" s="41"/>
      <c r="CQ189" s="41"/>
      <c r="CR189" s="41"/>
      <c r="CS189" s="41"/>
      <c r="CT189" s="41"/>
      <c r="CU189" s="41"/>
      <c r="CV189" s="41"/>
      <c r="CW189" s="41"/>
    </row>
    <row r="190" spans="56:101" s="15" customFormat="1" x14ac:dyDescent="0.3">
      <c r="BD190" s="41"/>
      <c r="BE190" s="41"/>
      <c r="BF190" s="41"/>
      <c r="BG190" s="41"/>
      <c r="BH190" s="41"/>
      <c r="BI190" s="41"/>
      <c r="BJ190" s="41"/>
      <c r="BK190" s="41"/>
      <c r="BL190" s="41"/>
      <c r="BM190" s="41"/>
      <c r="BN190" s="41"/>
      <c r="BO190" s="41"/>
      <c r="BP190" s="41"/>
      <c r="BQ190" s="41"/>
      <c r="BR190" s="41"/>
      <c r="BS190" s="41"/>
      <c r="BT190" s="41"/>
      <c r="BU190" s="41"/>
      <c r="BV190" s="41"/>
      <c r="BW190" s="41"/>
      <c r="BX190" s="41"/>
      <c r="BY190" s="41"/>
      <c r="BZ190" s="41"/>
      <c r="CA190" s="41"/>
      <c r="CB190" s="41"/>
      <c r="CC190" s="41"/>
      <c r="CD190" s="41"/>
      <c r="CE190" s="41"/>
      <c r="CF190" s="41"/>
      <c r="CG190" s="41"/>
      <c r="CH190" s="41"/>
      <c r="CI190" s="41"/>
      <c r="CJ190" s="41"/>
      <c r="CK190" s="41"/>
      <c r="CL190" s="41"/>
      <c r="CM190" s="41"/>
      <c r="CN190" s="41"/>
      <c r="CO190" s="41"/>
      <c r="CP190" s="41"/>
      <c r="CQ190" s="41"/>
      <c r="CR190" s="41"/>
      <c r="CS190" s="41"/>
      <c r="CT190" s="41"/>
      <c r="CU190" s="41"/>
      <c r="CV190" s="41"/>
      <c r="CW190" s="41"/>
    </row>
    <row r="191" spans="56:101" s="15" customFormat="1" x14ac:dyDescent="0.3">
      <c r="BD191" s="41"/>
      <c r="BE191" s="41"/>
      <c r="BF191" s="41"/>
      <c r="BG191" s="41"/>
      <c r="BH191" s="41"/>
      <c r="BI191" s="41"/>
      <c r="BJ191" s="41"/>
      <c r="BK191" s="41"/>
      <c r="BL191" s="41"/>
      <c r="BM191" s="41"/>
      <c r="BN191" s="41"/>
      <c r="BO191" s="41"/>
      <c r="BP191" s="41"/>
      <c r="BQ191" s="41"/>
      <c r="BR191" s="41"/>
      <c r="BS191" s="41"/>
      <c r="BT191" s="41"/>
      <c r="BU191" s="41"/>
      <c r="BV191" s="41"/>
      <c r="BW191" s="41"/>
      <c r="BX191" s="41"/>
      <c r="BY191" s="41"/>
      <c r="BZ191" s="41"/>
      <c r="CA191" s="41"/>
      <c r="CB191" s="41"/>
      <c r="CC191" s="41"/>
      <c r="CD191" s="41"/>
      <c r="CE191" s="41"/>
      <c r="CF191" s="41"/>
      <c r="CG191" s="41"/>
      <c r="CH191" s="41"/>
      <c r="CI191" s="41"/>
      <c r="CJ191" s="41"/>
      <c r="CK191" s="41"/>
      <c r="CL191" s="41"/>
      <c r="CM191" s="41"/>
      <c r="CN191" s="41"/>
      <c r="CO191" s="41"/>
      <c r="CP191" s="41"/>
      <c r="CQ191" s="41"/>
      <c r="CR191" s="41"/>
      <c r="CS191" s="41"/>
      <c r="CT191" s="41"/>
      <c r="CU191" s="41"/>
      <c r="CV191" s="41"/>
      <c r="CW191" s="41"/>
    </row>
    <row r="192" spans="56:101" s="15" customFormat="1" x14ac:dyDescent="0.3">
      <c r="BD192" s="41"/>
      <c r="BE192" s="41"/>
      <c r="BF192" s="41"/>
      <c r="BG192" s="41"/>
      <c r="BH192" s="41"/>
      <c r="BI192" s="41"/>
      <c r="BJ192" s="41"/>
      <c r="BK192" s="41"/>
      <c r="BL192" s="41"/>
      <c r="BM192" s="41"/>
      <c r="BN192" s="41"/>
      <c r="BO192" s="41"/>
      <c r="BP192" s="41"/>
      <c r="BQ192" s="41"/>
      <c r="BR192" s="41"/>
      <c r="BS192" s="41"/>
      <c r="BT192" s="41"/>
      <c r="BU192" s="41"/>
      <c r="BV192" s="41"/>
      <c r="BW192" s="41"/>
      <c r="BX192" s="41"/>
      <c r="BY192" s="41"/>
      <c r="BZ192" s="41"/>
      <c r="CA192" s="41"/>
      <c r="CB192" s="41"/>
      <c r="CC192" s="41"/>
      <c r="CD192" s="41"/>
      <c r="CE192" s="41"/>
      <c r="CF192" s="41"/>
      <c r="CG192" s="41"/>
      <c r="CH192" s="41"/>
      <c r="CI192" s="41"/>
      <c r="CJ192" s="41"/>
      <c r="CK192" s="41"/>
      <c r="CL192" s="41"/>
      <c r="CM192" s="41"/>
      <c r="CN192" s="41"/>
      <c r="CO192" s="41"/>
      <c r="CP192" s="41"/>
      <c r="CQ192" s="41"/>
      <c r="CR192" s="41"/>
      <c r="CS192" s="41"/>
      <c r="CT192" s="41"/>
      <c r="CU192" s="41"/>
      <c r="CV192" s="41"/>
      <c r="CW192" s="41"/>
    </row>
    <row r="193" spans="56:101" s="15" customFormat="1" x14ac:dyDescent="0.3">
      <c r="BD193" s="41"/>
      <c r="BE193" s="41"/>
      <c r="BF193" s="41"/>
      <c r="BG193" s="41"/>
      <c r="BH193" s="41"/>
      <c r="BI193" s="41"/>
      <c r="BJ193" s="41"/>
      <c r="BK193" s="41"/>
      <c r="BL193" s="41"/>
      <c r="BM193" s="41"/>
      <c r="BN193" s="41"/>
      <c r="BO193" s="41"/>
      <c r="BP193" s="41"/>
      <c r="BQ193" s="41"/>
      <c r="BR193" s="41"/>
      <c r="BS193" s="41"/>
      <c r="BT193" s="41"/>
      <c r="BU193" s="41"/>
      <c r="BV193" s="41"/>
      <c r="BW193" s="41"/>
      <c r="BX193" s="41"/>
      <c r="BY193" s="41"/>
      <c r="BZ193" s="41"/>
      <c r="CA193" s="41"/>
      <c r="CB193" s="41"/>
      <c r="CC193" s="41"/>
      <c r="CD193" s="41"/>
      <c r="CE193" s="41"/>
      <c r="CF193" s="41"/>
      <c r="CG193" s="41"/>
      <c r="CH193" s="41"/>
      <c r="CI193" s="41"/>
      <c r="CJ193" s="41"/>
      <c r="CK193" s="41"/>
      <c r="CL193" s="41"/>
      <c r="CM193" s="41"/>
      <c r="CN193" s="41"/>
      <c r="CO193" s="41"/>
      <c r="CP193" s="41"/>
      <c r="CQ193" s="41"/>
      <c r="CR193" s="41"/>
      <c r="CS193" s="41"/>
      <c r="CT193" s="41"/>
      <c r="CU193" s="41"/>
      <c r="CV193" s="41"/>
      <c r="CW193" s="41"/>
    </row>
  </sheetData>
  <mergeCells count="1">
    <mergeCell ref="A39:H39"/>
  </mergeCells>
  <conditionalFormatting sqref="C8:M8">
    <cfRule type="cellIs" dxfId="13" priority="10" stopIfTrue="1" operator="equal">
      <formula>$G$3</formula>
    </cfRule>
  </conditionalFormatting>
  <conditionalFormatting sqref="G7:K7">
    <cfRule type="cellIs" dxfId="12" priority="11" stopIfTrue="1" operator="equal">
      <formula>1</formula>
    </cfRule>
  </conditionalFormatting>
  <conditionalFormatting sqref="N8:S8">
    <cfRule type="cellIs" dxfId="11" priority="9" stopIfTrue="1" operator="equal">
      <formula>$G$3</formula>
    </cfRule>
  </conditionalFormatting>
  <conditionalFormatting sqref="C10">
    <cfRule type="expression" dxfId="10" priority="8">
      <formula>AC10=1</formula>
    </cfRule>
    <cfRule type="expression" dxfId="9" priority="12" stopIfTrue="1">
      <formula>AC6=1</formula>
    </cfRule>
  </conditionalFormatting>
  <conditionalFormatting sqref="G4">
    <cfRule type="expression" dxfId="8" priority="7" stopIfTrue="1">
      <formula>$Z$12=1</formula>
    </cfRule>
  </conditionalFormatting>
  <conditionalFormatting sqref="G5">
    <cfRule type="expression" dxfId="7" priority="6" stopIfTrue="1">
      <formula>$Z$12=1</formula>
    </cfRule>
  </conditionalFormatting>
  <conditionalFormatting sqref="G6">
    <cfRule type="expression" dxfId="6" priority="5" stopIfTrue="1">
      <formula>$Z$12=1</formula>
    </cfRule>
  </conditionalFormatting>
  <conditionalFormatting sqref="D10:S10">
    <cfRule type="expression" dxfId="5" priority="3">
      <formula>AD10=1</formula>
    </cfRule>
    <cfRule type="expression" dxfId="4" priority="4" stopIfTrue="1">
      <formula>AD6=1</formula>
    </cfRule>
  </conditionalFormatting>
  <conditionalFormatting sqref="B10">
    <cfRule type="expression" dxfId="3" priority="1">
      <formula>AA10=1</formula>
    </cfRule>
    <cfRule type="expression" dxfId="2" priority="2" stopIfTrue="1">
      <formula>AA6=1</formula>
    </cfRule>
  </conditionalFormatting>
  <dataValidations count="1">
    <dataValidation type="list" allowBlank="1" showInputMessage="1" showErrorMessage="1" sqref="G3">
      <formula1>$B$8:$S$8</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8"/>
  <sheetViews>
    <sheetView workbookViewId="0">
      <selection activeCell="N5" sqref="N5"/>
    </sheetView>
  </sheetViews>
  <sheetFormatPr defaultRowHeight="14.4" x14ac:dyDescent="0.3"/>
  <cols>
    <col min="1" max="1" width="13.44140625" style="15" customWidth="1"/>
    <col min="2" max="2" width="13.44140625" style="14" customWidth="1"/>
    <col min="3" max="17" width="9.6640625" style="14" customWidth="1"/>
    <col min="18" max="23" width="8.88671875" style="15"/>
    <col min="24" max="24" width="0" style="15" hidden="1" customWidth="1"/>
    <col min="25" max="25" width="9.109375" style="15" hidden="1" customWidth="1"/>
    <col min="26" max="26" width="19" style="15" hidden="1" customWidth="1"/>
    <col min="27" max="28" width="50.77734375" style="15" hidden="1" customWidth="1"/>
    <col min="29" max="29" width="32.109375" style="15" hidden="1" customWidth="1"/>
    <col min="30" max="30" width="6.44140625" style="15" hidden="1" customWidth="1"/>
    <col min="31" max="31" width="6.21875" style="15" hidden="1" customWidth="1"/>
    <col min="32" max="32" width="5" style="15" hidden="1" customWidth="1"/>
    <col min="33" max="33" width="8.21875" style="15" hidden="1" customWidth="1"/>
    <col min="34" max="34" width="8.88671875" style="15" hidden="1" customWidth="1"/>
    <col min="35" max="35" width="7.44140625" style="15" hidden="1" customWidth="1"/>
    <col min="36" max="36" width="9.21875" style="15" hidden="1" customWidth="1"/>
    <col min="37" max="37" width="6.6640625" style="15" hidden="1" customWidth="1"/>
    <col min="38" max="38" width="4.21875" style="15" hidden="1" customWidth="1"/>
    <col min="39" max="39" width="8.6640625" style="15" hidden="1" customWidth="1"/>
    <col min="40" max="40" width="4.6640625" style="15" hidden="1" customWidth="1"/>
    <col min="41" max="41" width="7.77734375" style="15" hidden="1" customWidth="1"/>
    <col min="42" max="42" width="5" style="15" hidden="1" customWidth="1"/>
    <col min="43" max="43" width="6.77734375" style="15" hidden="1" customWidth="1"/>
    <col min="44" max="44" width="9.109375" style="14" hidden="1" customWidth="1"/>
    <col min="45" max="45" width="8.88671875" style="14" hidden="1" customWidth="1"/>
    <col min="46" max="61" width="0" style="14" hidden="1" customWidth="1"/>
    <col min="62" max="16384" width="8.88671875" style="14"/>
  </cols>
  <sheetData>
    <row r="1" spans="1:43" s="15" customFormat="1" x14ac:dyDescent="0.3">
      <c r="A1" s="22" t="s">
        <v>54</v>
      </c>
      <c r="B1" s="22"/>
      <c r="C1" s="22"/>
      <c r="D1" s="22"/>
      <c r="H1" s="22"/>
      <c r="K1" s="24"/>
      <c r="Q1" s="22"/>
    </row>
    <row r="2" spans="1:43" s="15" customFormat="1" x14ac:dyDescent="0.3">
      <c r="D2" s="22"/>
      <c r="E2" s="22"/>
      <c r="Z2" s="25"/>
      <c r="AA2" s="25"/>
      <c r="AB2" s="25"/>
    </row>
    <row r="3" spans="1:43" s="15" customFormat="1" x14ac:dyDescent="0.3">
      <c r="C3" s="24" t="s">
        <v>1</v>
      </c>
      <c r="D3" s="24"/>
      <c r="E3" s="24"/>
      <c r="F3" s="23"/>
      <c r="G3" s="26" t="s">
        <v>2</v>
      </c>
    </row>
    <row r="4" spans="1:43" s="15" customFormat="1" x14ac:dyDescent="0.3">
      <c r="C4" s="23" t="s">
        <v>3</v>
      </c>
      <c r="D4" s="27" t="str">
        <f>G3</f>
        <v>Beet</v>
      </c>
      <c r="E4" s="23" t="s">
        <v>4</v>
      </c>
      <c r="F4" s="23"/>
      <c r="G4" s="28">
        <v>35</v>
      </c>
      <c r="H4" s="29" t="str">
        <f>IF(Z8=1,"","&lt;= enter cash price if no futures market")</f>
        <v>&lt;= enter cash price if no futures market</v>
      </c>
      <c r="I4" s="30"/>
      <c r="J4" s="30"/>
      <c r="K4" s="30"/>
      <c r="L4" s="30"/>
      <c r="AB4" s="25" t="s">
        <v>2</v>
      </c>
      <c r="AC4" s="15" t="str">
        <f>C8</f>
        <v>S. Wht</v>
      </c>
      <c r="AD4" s="15" t="str">
        <f>D8</f>
        <v>Durum</v>
      </c>
      <c r="AE4" s="15" t="str">
        <f>E8</f>
        <v>Barley</v>
      </c>
      <c r="AF4" s="15" t="str">
        <f>F8</f>
        <v>Corn</v>
      </c>
      <c r="AG4" s="15" t="str">
        <f>G8</f>
        <v>Soybean</v>
      </c>
      <c r="AH4" s="15" t="str">
        <f>H8</f>
        <v>Drybeans</v>
      </c>
      <c r="AI4" s="15" t="str">
        <f>I8</f>
        <v>Oil Snflr</v>
      </c>
      <c r="AJ4" s="15" t="str">
        <f>J8</f>
        <v>Conf Snflr</v>
      </c>
      <c r="AK4" s="15" t="str">
        <f>K8</f>
        <v>Canola</v>
      </c>
      <c r="AL4" s="15" t="str">
        <f>L8</f>
        <v>Flax</v>
      </c>
      <c r="AM4" s="15" t="str">
        <f>M8</f>
        <v>Field Pea</v>
      </c>
      <c r="AN4" s="15" t="str">
        <f>N8</f>
        <v>Oats</v>
      </c>
      <c r="AO4" s="15" t="str">
        <f>O8</f>
        <v>Buckwht</v>
      </c>
      <c r="AP4" s="15" t="str">
        <f>P8</f>
        <v>Millet</v>
      </c>
      <c r="AQ4" s="15" t="str">
        <f>Q8</f>
        <v>W.Wht</v>
      </c>
    </row>
    <row r="5" spans="1:43" s="15" customFormat="1" x14ac:dyDescent="0.3">
      <c r="C5" s="23" t="s">
        <v>5</v>
      </c>
      <c r="D5" s="23"/>
      <c r="E5" s="23"/>
      <c r="F5" s="23"/>
      <c r="G5" s="28">
        <v>0</v>
      </c>
      <c r="H5" s="29" t="str">
        <f>IF(G5&gt;0,"Basis is usually Negative",IF(Z8=1,"","&lt;= enter 0 basis if no futures market"))</f>
        <v>&lt;= enter 0 basis if no futures market</v>
      </c>
      <c r="Z5" s="15" t="s">
        <v>6</v>
      </c>
      <c r="AB5" s="15">
        <v>0</v>
      </c>
      <c r="AC5" s="15">
        <v>1</v>
      </c>
      <c r="AD5" s="15">
        <v>0</v>
      </c>
      <c r="AE5" s="15">
        <v>0</v>
      </c>
      <c r="AF5" s="15">
        <v>1</v>
      </c>
      <c r="AG5" s="15">
        <v>1</v>
      </c>
      <c r="AH5" s="15">
        <v>0</v>
      </c>
      <c r="AI5" s="15">
        <v>0</v>
      </c>
      <c r="AJ5" s="15">
        <v>0</v>
      </c>
      <c r="AK5" s="15">
        <v>0</v>
      </c>
      <c r="AL5" s="15">
        <v>0</v>
      </c>
      <c r="AM5" s="15">
        <v>0</v>
      </c>
      <c r="AN5" s="15">
        <v>1</v>
      </c>
      <c r="AO5" s="15">
        <v>0</v>
      </c>
      <c r="AP5" s="15">
        <v>0</v>
      </c>
      <c r="AQ5" s="15">
        <v>1</v>
      </c>
    </row>
    <row r="6" spans="1:43" s="15" customFormat="1" x14ac:dyDescent="0.3">
      <c r="C6" s="23" t="s">
        <v>7</v>
      </c>
      <c r="D6" s="27" t="str">
        <f>G3</f>
        <v>Beet</v>
      </c>
      <c r="E6" s="23" t="s">
        <v>8</v>
      </c>
      <c r="F6" s="23"/>
      <c r="G6" s="31">
        <f>G4+G5</f>
        <v>35</v>
      </c>
      <c r="Z6" s="15" t="s">
        <v>9</v>
      </c>
      <c r="AB6" s="15">
        <f>IF($G$3=B8,1,0)</f>
        <v>1</v>
      </c>
      <c r="AC6" s="15">
        <f>IF($G$3=C8,1,0)</f>
        <v>0</v>
      </c>
      <c r="AD6" s="15">
        <f>IF($G$3=D8,1,0)</f>
        <v>0</v>
      </c>
      <c r="AE6" s="15">
        <f>IF($G$3=E8,1,0)</f>
        <v>0</v>
      </c>
      <c r="AF6" s="15">
        <f>IF($G$3=F8,1,0)</f>
        <v>0</v>
      </c>
      <c r="AG6" s="15">
        <f>IF($G$3=G8,1,0)</f>
        <v>0</v>
      </c>
      <c r="AH6" s="15">
        <f>IF($G$3=H8,1,0)</f>
        <v>0</v>
      </c>
      <c r="AI6" s="15">
        <f>IF($G$3=I8,1,0)</f>
        <v>0</v>
      </c>
      <c r="AJ6" s="15">
        <f>IF($G$3=J8,1,0)</f>
        <v>0</v>
      </c>
      <c r="AK6" s="15">
        <f>IF($G$3=K8,1,0)</f>
        <v>0</v>
      </c>
      <c r="AL6" s="15">
        <f>IF($G$3=L8,1,0)</f>
        <v>0</v>
      </c>
      <c r="AM6" s="15">
        <f>IF($G$3=M8,1,0)</f>
        <v>0</v>
      </c>
      <c r="AN6" s="15">
        <f>IF($G$3=N8,1,0)</f>
        <v>0</v>
      </c>
      <c r="AO6" s="15">
        <f>IF($G$3=O8,1,0)</f>
        <v>0</v>
      </c>
      <c r="AP6" s="15">
        <f>IF($G$3=P8,1,0)</f>
        <v>0</v>
      </c>
      <c r="AQ6" s="15">
        <f>IF($G$3=Q8,1,0)</f>
        <v>0</v>
      </c>
    </row>
    <row r="7" spans="1:43" s="15" customFormat="1" x14ac:dyDescent="0.3">
      <c r="Z7" s="25" t="s">
        <v>10</v>
      </c>
      <c r="AB7" s="15">
        <f>IF(AB5+AB6=2,1,0)</f>
        <v>0</v>
      </c>
      <c r="AC7" s="15">
        <f>IF(AC5+AC6=2,1,0)</f>
        <v>0</v>
      </c>
      <c r="AD7" s="15">
        <f t="shared" ref="AD7:AQ7" si="0">IF(AD5+AD6=2,1,0)</f>
        <v>0</v>
      </c>
      <c r="AE7" s="15">
        <f t="shared" si="0"/>
        <v>0</v>
      </c>
      <c r="AF7" s="15">
        <f t="shared" si="0"/>
        <v>0</v>
      </c>
      <c r="AG7" s="15">
        <f t="shared" si="0"/>
        <v>0</v>
      </c>
      <c r="AH7" s="15">
        <f t="shared" si="0"/>
        <v>0</v>
      </c>
      <c r="AI7" s="15">
        <f t="shared" si="0"/>
        <v>0</v>
      </c>
      <c r="AJ7" s="15">
        <f t="shared" si="0"/>
        <v>0</v>
      </c>
      <c r="AK7" s="15">
        <f t="shared" si="0"/>
        <v>0</v>
      </c>
      <c r="AL7" s="15">
        <f t="shared" si="0"/>
        <v>0</v>
      </c>
      <c r="AM7" s="15">
        <f t="shared" si="0"/>
        <v>0</v>
      </c>
      <c r="AN7" s="15">
        <f t="shared" si="0"/>
        <v>0</v>
      </c>
      <c r="AO7" s="15">
        <f t="shared" si="0"/>
        <v>0</v>
      </c>
      <c r="AP7" s="15">
        <f t="shared" si="0"/>
        <v>0</v>
      </c>
      <c r="AQ7" s="15">
        <f t="shared" si="0"/>
        <v>0</v>
      </c>
    </row>
    <row r="8" spans="1:43" x14ac:dyDescent="0.3">
      <c r="A8" s="23"/>
      <c r="B8" s="3" t="s">
        <v>2</v>
      </c>
      <c r="C8" s="17" t="s">
        <v>11</v>
      </c>
      <c r="D8" s="17" t="s">
        <v>12</v>
      </c>
      <c r="E8" s="17" t="s">
        <v>13</v>
      </c>
      <c r="F8" s="17" t="s">
        <v>14</v>
      </c>
      <c r="G8" s="17" t="s">
        <v>15</v>
      </c>
      <c r="H8" s="17" t="s">
        <v>16</v>
      </c>
      <c r="I8" s="17" t="s">
        <v>17</v>
      </c>
      <c r="J8" s="17" t="s">
        <v>18</v>
      </c>
      <c r="K8" s="17" t="s">
        <v>19</v>
      </c>
      <c r="L8" s="17" t="s">
        <v>20</v>
      </c>
      <c r="M8" s="17" t="s">
        <v>21</v>
      </c>
      <c r="N8" s="17" t="s">
        <v>22</v>
      </c>
      <c r="O8" s="17" t="s">
        <v>24</v>
      </c>
      <c r="P8" s="17" t="s">
        <v>25</v>
      </c>
      <c r="Q8" s="17" t="s">
        <v>26</v>
      </c>
      <c r="Z8" s="35">
        <f>SUM(AC7:AQ7)</f>
        <v>0</v>
      </c>
      <c r="AA8" s="25" t="s">
        <v>27</v>
      </c>
      <c r="AB8" s="25"/>
    </row>
    <row r="9" spans="1:43" x14ac:dyDescent="0.3">
      <c r="A9" s="23" t="s">
        <v>28</v>
      </c>
      <c r="B9" s="18">
        <v>29</v>
      </c>
      <c r="C9" s="18">
        <v>58</v>
      </c>
      <c r="D9" s="18">
        <v>47</v>
      </c>
      <c r="E9" s="18">
        <v>73</v>
      </c>
      <c r="F9" s="18">
        <v>140</v>
      </c>
      <c r="G9" s="18">
        <v>36</v>
      </c>
      <c r="H9" s="18">
        <v>1820</v>
      </c>
      <c r="I9" s="18">
        <v>1550</v>
      </c>
      <c r="J9" s="18">
        <v>1600</v>
      </c>
      <c r="K9" s="18">
        <v>1710</v>
      </c>
      <c r="L9" s="18">
        <v>23</v>
      </c>
      <c r="M9" s="18">
        <v>39</v>
      </c>
      <c r="N9" s="18">
        <v>81</v>
      </c>
      <c r="O9" s="18">
        <v>950</v>
      </c>
      <c r="P9" s="18">
        <v>1800</v>
      </c>
      <c r="Q9" s="18">
        <v>58</v>
      </c>
    </row>
    <row r="10" spans="1:43" x14ac:dyDescent="0.3">
      <c r="A10" s="23" t="s">
        <v>29</v>
      </c>
      <c r="B10" s="19">
        <f>IF($G$3=B8,$G$6,B11/B9)</f>
        <v>35</v>
      </c>
      <c r="C10" s="19">
        <f>IF($G$3=C8,$G$6,C11/C9)</f>
        <v>11.685768620689656</v>
      </c>
      <c r="D10" s="19">
        <f t="shared" ref="D10:Q10" si="1">IF($G$3=D8,$G$6,D11/D9)</f>
        <v>14.264510638297873</v>
      </c>
      <c r="E10" s="19">
        <f t="shared" si="1"/>
        <v>8.9915431506849313</v>
      </c>
      <c r="F10" s="19">
        <f t="shared" si="1"/>
        <v>5.78272925</v>
      </c>
      <c r="G10" s="19">
        <f t="shared" si="1"/>
        <v>18.071050277777779</v>
      </c>
      <c r="H10" s="19">
        <f t="shared" si="1"/>
        <v>0.40606480769230763</v>
      </c>
      <c r="I10" s="19">
        <f t="shared" si="1"/>
        <v>0.43063132903225809</v>
      </c>
      <c r="J10" s="19">
        <f t="shared" si="1"/>
        <v>0.44587528125000003</v>
      </c>
      <c r="K10" s="19">
        <f t="shared" si="1"/>
        <v>0.40909719298245611</v>
      </c>
      <c r="L10" s="19">
        <f t="shared" si="1"/>
        <v>26.621582826086957</v>
      </c>
      <c r="M10" s="19">
        <f t="shared" si="1"/>
        <v>16.509526923076923</v>
      </c>
      <c r="N10" s="19">
        <f t="shared" si="1"/>
        <v>7.640368641975309</v>
      </c>
      <c r="O10" s="19">
        <f t="shared" si="1"/>
        <v>0.62758558947368426</v>
      </c>
      <c r="P10" s="19">
        <f t="shared" si="1"/>
        <v>0.32195065</v>
      </c>
      <c r="Q10" s="19">
        <f t="shared" si="1"/>
        <v>11.46192672413793</v>
      </c>
      <c r="Z10" s="33" t="s">
        <v>30</v>
      </c>
      <c r="AA10" s="25"/>
      <c r="AB10" s="25">
        <v>0</v>
      </c>
      <c r="AC10" s="15">
        <v>0</v>
      </c>
      <c r="AD10" s="15">
        <v>0</v>
      </c>
      <c r="AE10" s="15">
        <v>0</v>
      </c>
      <c r="AF10" s="15">
        <v>0</v>
      </c>
      <c r="AG10" s="15">
        <v>0</v>
      </c>
      <c r="AH10" s="15">
        <v>1</v>
      </c>
      <c r="AI10" s="15">
        <v>1</v>
      </c>
      <c r="AJ10" s="15">
        <v>1</v>
      </c>
      <c r="AK10" s="15">
        <v>1</v>
      </c>
      <c r="AL10" s="15">
        <v>0</v>
      </c>
      <c r="AM10" s="15">
        <v>0</v>
      </c>
      <c r="AN10" s="15">
        <v>0</v>
      </c>
      <c r="AO10" s="15">
        <v>1</v>
      </c>
      <c r="AP10" s="15">
        <v>1</v>
      </c>
      <c r="AQ10" s="15">
        <v>0</v>
      </c>
    </row>
    <row r="11" spans="1:43" s="15" customFormat="1" x14ac:dyDescent="0.3">
      <c r="A11" s="23" t="s">
        <v>31</v>
      </c>
      <c r="B11" s="32">
        <f t="shared" ref="B11" si="2">IF($G$3=B8,B9*B10,$AD$17+B25)</f>
        <v>1015</v>
      </c>
      <c r="C11" s="32">
        <f>IF($G$3=C8,C9*C10,$AC$17+C25)</f>
        <v>677.77458000000001</v>
      </c>
      <c r="D11" s="32">
        <f>IF($G$3=D8,D9*D10,$AC$17+D25)</f>
        <v>670.43200000000002</v>
      </c>
      <c r="E11" s="32">
        <f>IF($G$3=E8,E9*E10,$AC$17+E25)</f>
        <v>656.38265000000001</v>
      </c>
      <c r="F11" s="32">
        <f>IF($G$3=F8,F9*F10,$AC$17+F25)</f>
        <v>809.58209499999998</v>
      </c>
      <c r="G11" s="32">
        <f>IF($G$3=G8,G9*G10,$AC$17+G25)</f>
        <v>650.55781000000002</v>
      </c>
      <c r="H11" s="32">
        <f>IF($G$3=H8,H9*H10,$AC$17+H25)</f>
        <v>739.03794999999991</v>
      </c>
      <c r="I11" s="32">
        <f>IF($G$3=I8,I9*I10,$AC$17+I25)</f>
        <v>667.47856000000002</v>
      </c>
      <c r="J11" s="32">
        <f>IF($G$3=J8,J9*J10,$AC$17+J25)</f>
        <v>713.40045000000009</v>
      </c>
      <c r="K11" s="32">
        <f>IF($G$3=K8,K9*K10,$AC$17+K25)</f>
        <v>699.55619999999999</v>
      </c>
      <c r="L11" s="32">
        <f>IF($G$3=L8,L9*L10,$AC$17+L25)</f>
        <v>612.29640500000005</v>
      </c>
      <c r="M11" s="32">
        <f>IF($G$3=M8,M9*M10,$AC$17+M25)</f>
        <v>643.87154999999996</v>
      </c>
      <c r="N11" s="32">
        <f>IF($G$3=N8,N9*N10,$AC$17+N25)</f>
        <v>618.86986000000002</v>
      </c>
      <c r="O11" s="32">
        <f>IF($G$3=O8,O9*O10,$AC$17+O25)</f>
        <v>596.20631000000003</v>
      </c>
      <c r="P11" s="32">
        <f>IF($G$3=P8,P9*P10,$AC$17+P25)</f>
        <v>579.51116999999999</v>
      </c>
      <c r="Q11" s="32">
        <f>IF($G$3=Q8,Q9*Q10,$AC$17+Q25)</f>
        <v>664.79174999999998</v>
      </c>
      <c r="Z11" s="33" t="s">
        <v>32</v>
      </c>
      <c r="AB11" s="15">
        <f t="shared" ref="AB11:AQ11" si="3">IF(AB6+AB10=2,1,0)</f>
        <v>0</v>
      </c>
      <c r="AC11" s="15">
        <f t="shared" si="3"/>
        <v>0</v>
      </c>
      <c r="AD11" s="15">
        <f t="shared" si="3"/>
        <v>0</v>
      </c>
      <c r="AE11" s="15">
        <f t="shared" si="3"/>
        <v>0</v>
      </c>
      <c r="AF11" s="15">
        <f t="shared" si="3"/>
        <v>0</v>
      </c>
      <c r="AG11" s="15">
        <f t="shared" si="3"/>
        <v>0</v>
      </c>
      <c r="AH11" s="15">
        <f t="shared" si="3"/>
        <v>0</v>
      </c>
      <c r="AI11" s="15">
        <f t="shared" si="3"/>
        <v>0</v>
      </c>
      <c r="AJ11" s="15">
        <f t="shared" si="3"/>
        <v>0</v>
      </c>
      <c r="AK11" s="15">
        <f t="shared" si="3"/>
        <v>0</v>
      </c>
      <c r="AL11" s="15">
        <f t="shared" si="3"/>
        <v>0</v>
      </c>
      <c r="AM11" s="15">
        <f t="shared" si="3"/>
        <v>0</v>
      </c>
      <c r="AN11" s="15">
        <f t="shared" si="3"/>
        <v>0</v>
      </c>
      <c r="AO11" s="15">
        <f t="shared" si="3"/>
        <v>0</v>
      </c>
      <c r="AP11" s="15">
        <f t="shared" si="3"/>
        <v>0</v>
      </c>
      <c r="AQ11" s="15">
        <f t="shared" si="3"/>
        <v>0</v>
      </c>
    </row>
    <row r="12" spans="1:43" s="15" customFormat="1" x14ac:dyDescent="0.3">
      <c r="A12" s="23"/>
      <c r="B12" s="34"/>
      <c r="C12" s="34"/>
      <c r="D12" s="34"/>
      <c r="E12" s="34"/>
      <c r="F12" s="34"/>
      <c r="G12" s="34"/>
      <c r="H12" s="34"/>
      <c r="I12" s="34"/>
      <c r="J12" s="34"/>
      <c r="K12" s="34"/>
      <c r="L12" s="34"/>
      <c r="M12" s="34"/>
      <c r="N12" s="34"/>
      <c r="O12" s="34"/>
      <c r="P12" s="34"/>
      <c r="Q12" s="34"/>
      <c r="Z12" s="35">
        <f>SUM(AC11:AQ11)</f>
        <v>0</v>
      </c>
      <c r="AA12" s="25" t="s">
        <v>33</v>
      </c>
      <c r="AB12" s="25"/>
    </row>
    <row r="13" spans="1:43" s="15" customFormat="1" x14ac:dyDescent="0.3">
      <c r="A13" s="23" t="s">
        <v>34</v>
      </c>
      <c r="B13" s="34"/>
      <c r="C13" s="34"/>
      <c r="D13" s="34"/>
      <c r="E13" s="34"/>
      <c r="F13" s="34"/>
      <c r="G13" s="34"/>
      <c r="H13" s="34"/>
      <c r="I13" s="34"/>
      <c r="J13" s="34"/>
      <c r="K13" s="34"/>
      <c r="L13" s="34"/>
      <c r="M13" s="34"/>
      <c r="N13" s="34"/>
      <c r="O13" s="34"/>
      <c r="P13" s="34"/>
      <c r="Q13" s="34"/>
    </row>
    <row r="14" spans="1:43" x14ac:dyDescent="0.3">
      <c r="A14" s="23" t="s">
        <v>35</v>
      </c>
      <c r="B14" s="16">
        <v>100</v>
      </c>
      <c r="C14" s="16">
        <v>17.5</v>
      </c>
      <c r="D14" s="16">
        <v>26</v>
      </c>
      <c r="E14" s="16">
        <v>16</v>
      </c>
      <c r="F14" s="16">
        <v>93.13</v>
      </c>
      <c r="G14" s="16">
        <v>65.75</v>
      </c>
      <c r="H14" s="16">
        <v>56.1</v>
      </c>
      <c r="I14" s="16">
        <v>33</v>
      </c>
      <c r="J14" s="16">
        <v>51.3</v>
      </c>
      <c r="K14" s="16">
        <v>57</v>
      </c>
      <c r="L14" s="16">
        <v>16</v>
      </c>
      <c r="M14" s="16">
        <v>42</v>
      </c>
      <c r="N14" s="16">
        <v>13</v>
      </c>
      <c r="O14" s="16">
        <v>22.5</v>
      </c>
      <c r="P14" s="16">
        <v>6.25</v>
      </c>
      <c r="Q14" s="16">
        <v>9.3000000000000007</v>
      </c>
      <c r="AC14" s="15" t="s">
        <v>36</v>
      </c>
    </row>
    <row r="15" spans="1:43" x14ac:dyDescent="0.3">
      <c r="A15" s="23" t="s">
        <v>37</v>
      </c>
      <c r="B15" s="20">
        <v>75</v>
      </c>
      <c r="C15" s="20">
        <v>22</v>
      </c>
      <c r="D15" s="20">
        <v>22</v>
      </c>
      <c r="E15" s="20">
        <v>19.2</v>
      </c>
      <c r="F15" s="20">
        <v>26</v>
      </c>
      <c r="G15" s="20">
        <v>28</v>
      </c>
      <c r="H15" s="20">
        <v>45.8</v>
      </c>
      <c r="I15" s="20">
        <v>27</v>
      </c>
      <c r="J15" s="20">
        <v>29.2</v>
      </c>
      <c r="K15" s="20">
        <v>22.5</v>
      </c>
      <c r="L15" s="20">
        <v>21</v>
      </c>
      <c r="M15" s="20">
        <v>31.5</v>
      </c>
      <c r="N15" s="20">
        <v>5.25</v>
      </c>
      <c r="O15" s="20">
        <v>11.5</v>
      </c>
      <c r="P15" s="20">
        <v>3.25</v>
      </c>
      <c r="Q15" s="20">
        <v>23.9</v>
      </c>
      <c r="AB15" s="15">
        <f>IF($G$3=B8,B27,0)</f>
        <v>502.25</v>
      </c>
      <c r="AC15" s="15">
        <f>IF($G$3=C8,C27,0)</f>
        <v>0</v>
      </c>
      <c r="AD15" s="15">
        <f>IF($G$3=D8,D27,0)</f>
        <v>0</v>
      </c>
      <c r="AE15" s="15">
        <f>IF($G$3=E8,E27,0)</f>
        <v>0</v>
      </c>
      <c r="AF15" s="15">
        <f>IF($G$3=F8,F27,0)</f>
        <v>0</v>
      </c>
      <c r="AG15" s="15">
        <f>IF($G$3=G8,G27,0)</f>
        <v>0</v>
      </c>
      <c r="AH15" s="15">
        <f>IF($G$3=H8,H27,0)</f>
        <v>0</v>
      </c>
      <c r="AI15" s="15">
        <f>IF($G$3=I8,I27,0)</f>
        <v>0</v>
      </c>
      <c r="AJ15" s="15">
        <f>IF($G$3=J8,J27,0)</f>
        <v>0</v>
      </c>
      <c r="AK15" s="15">
        <f>IF($G$3=K8,K27,0)</f>
        <v>0</v>
      </c>
      <c r="AL15" s="15">
        <f>IF($G$3=L8,L27,0)</f>
        <v>0</v>
      </c>
      <c r="AM15" s="15">
        <f>IF($G$3=M8,M27,0)</f>
        <v>0</v>
      </c>
      <c r="AN15" s="15">
        <f>IF($G$3=N8,N27,0)</f>
        <v>0</v>
      </c>
      <c r="AO15" s="15">
        <f>IF($G$3=O8,O27,0)</f>
        <v>0</v>
      </c>
      <c r="AP15" s="15">
        <f>IF($G$3=P8,P27,0)</f>
        <v>0</v>
      </c>
      <c r="AQ15" s="15">
        <f>IF($G$3=Q8,Q27,0)</f>
        <v>0</v>
      </c>
    </row>
    <row r="16" spans="1:43" x14ac:dyDescent="0.3">
      <c r="A16" s="23" t="s">
        <v>38</v>
      </c>
      <c r="B16" s="20">
        <v>0</v>
      </c>
      <c r="C16" s="20">
        <v>17</v>
      </c>
      <c r="D16" s="20">
        <v>17</v>
      </c>
      <c r="E16" s="20">
        <v>17</v>
      </c>
      <c r="F16" s="20">
        <v>0</v>
      </c>
      <c r="G16" s="20">
        <v>0</v>
      </c>
      <c r="H16" s="20">
        <v>20</v>
      </c>
      <c r="I16" s="20">
        <v>0</v>
      </c>
      <c r="J16" s="20">
        <v>0</v>
      </c>
      <c r="K16" s="20">
        <v>0</v>
      </c>
      <c r="L16" s="20">
        <v>0</v>
      </c>
      <c r="M16" s="20">
        <v>0</v>
      </c>
      <c r="N16" s="20">
        <v>0</v>
      </c>
      <c r="O16" s="20">
        <v>0</v>
      </c>
      <c r="P16" s="20">
        <v>0</v>
      </c>
      <c r="Q16" s="20">
        <v>9</v>
      </c>
      <c r="AC16" s="15" t="s">
        <v>39</v>
      </c>
    </row>
    <row r="17" spans="1:33" x14ac:dyDescent="0.3">
      <c r="A17" s="23" t="s">
        <v>40</v>
      </c>
      <c r="B17" s="20">
        <v>0</v>
      </c>
      <c r="C17" s="20">
        <v>0</v>
      </c>
      <c r="D17" s="20">
        <v>0</v>
      </c>
      <c r="E17" s="20">
        <v>0</v>
      </c>
      <c r="F17" s="20">
        <v>0</v>
      </c>
      <c r="G17" s="20">
        <v>4</v>
      </c>
      <c r="H17" s="20">
        <v>0</v>
      </c>
      <c r="I17" s="20">
        <v>5</v>
      </c>
      <c r="J17" s="20">
        <v>10</v>
      </c>
      <c r="K17" s="20">
        <v>0</v>
      </c>
      <c r="L17" s="20">
        <v>0</v>
      </c>
      <c r="M17" s="20">
        <v>0</v>
      </c>
      <c r="N17" s="20">
        <v>0</v>
      </c>
      <c r="O17" s="20">
        <v>0</v>
      </c>
      <c r="P17" s="20">
        <v>0</v>
      </c>
      <c r="Q17" s="20">
        <v>0</v>
      </c>
      <c r="AC17" s="15">
        <f>SUM(AB15:AQ15)</f>
        <v>502.25</v>
      </c>
    </row>
    <row r="18" spans="1:33" x14ac:dyDescent="0.3">
      <c r="A18" s="23" t="s">
        <v>41</v>
      </c>
      <c r="B18" s="20">
        <v>100</v>
      </c>
      <c r="C18" s="20">
        <v>69.63</v>
      </c>
      <c r="D18" s="20">
        <v>54.11</v>
      </c>
      <c r="E18" s="20">
        <v>51.28</v>
      </c>
      <c r="F18" s="20">
        <v>87.53</v>
      </c>
      <c r="G18" s="20">
        <v>2.81</v>
      </c>
      <c r="H18" s="20">
        <v>40.26</v>
      </c>
      <c r="I18" s="20">
        <v>31.92</v>
      </c>
      <c r="J18" s="20">
        <v>33.340000000000003</v>
      </c>
      <c r="K18" s="20">
        <v>60.7</v>
      </c>
      <c r="L18" s="20">
        <v>26.24</v>
      </c>
      <c r="M18" s="20">
        <v>7.42</v>
      </c>
      <c r="N18" s="20">
        <v>48.3</v>
      </c>
      <c r="O18" s="20">
        <v>13.78</v>
      </c>
      <c r="P18" s="20">
        <v>23.8</v>
      </c>
      <c r="Q18" s="20">
        <v>69.63</v>
      </c>
    </row>
    <row r="19" spans="1:33" x14ac:dyDescent="0.3">
      <c r="A19" s="23" t="s">
        <v>42</v>
      </c>
      <c r="B19" s="20">
        <v>25</v>
      </c>
      <c r="C19" s="20">
        <v>9.1</v>
      </c>
      <c r="D19" s="20">
        <v>9.8000000000000007</v>
      </c>
      <c r="E19" s="20">
        <v>10.1</v>
      </c>
      <c r="F19" s="20">
        <v>18.899999999999999</v>
      </c>
      <c r="G19" s="20">
        <v>8</v>
      </c>
      <c r="H19" s="20">
        <v>16.600000000000001</v>
      </c>
      <c r="I19" s="20">
        <v>14.5</v>
      </c>
      <c r="J19" s="20">
        <v>23.9</v>
      </c>
      <c r="K19" s="20">
        <v>17.100000000000001</v>
      </c>
      <c r="L19" s="20">
        <v>8.5</v>
      </c>
      <c r="M19" s="20">
        <v>12.5</v>
      </c>
      <c r="N19" s="20">
        <v>8.1999999999999993</v>
      </c>
      <c r="O19" s="20">
        <v>12.1</v>
      </c>
      <c r="P19" s="20">
        <v>6.5</v>
      </c>
      <c r="Q19" s="20">
        <v>9.1</v>
      </c>
      <c r="AC19" s="25" t="s">
        <v>43</v>
      </c>
      <c r="AG19" s="38">
        <v>5.0999999999999997E-2</v>
      </c>
    </row>
    <row r="20" spans="1:33" x14ac:dyDescent="0.3">
      <c r="A20" s="23" t="s">
        <v>44</v>
      </c>
      <c r="B20" s="20">
        <v>65</v>
      </c>
      <c r="C20" s="20">
        <v>14.64</v>
      </c>
      <c r="D20" s="20">
        <v>14.11</v>
      </c>
      <c r="E20" s="20">
        <v>15.26</v>
      </c>
      <c r="F20" s="20">
        <v>20.64</v>
      </c>
      <c r="G20" s="20">
        <v>12.41</v>
      </c>
      <c r="H20" s="20">
        <v>16</v>
      </c>
      <c r="I20" s="20">
        <v>15.54</v>
      </c>
      <c r="J20" s="20">
        <v>15.62</v>
      </c>
      <c r="K20" s="20">
        <v>14.12</v>
      </c>
      <c r="L20" s="20">
        <v>13.85</v>
      </c>
      <c r="M20" s="20">
        <v>14.56</v>
      </c>
      <c r="N20" s="20">
        <v>16.59</v>
      </c>
      <c r="O20" s="20">
        <v>12.12</v>
      </c>
      <c r="P20" s="20">
        <v>14.41</v>
      </c>
      <c r="Q20" s="20">
        <v>12.58</v>
      </c>
    </row>
    <row r="21" spans="1:33" x14ac:dyDescent="0.3">
      <c r="A21" s="23" t="s">
        <v>45</v>
      </c>
      <c r="B21" s="20">
        <v>90</v>
      </c>
      <c r="C21" s="20">
        <v>19.79</v>
      </c>
      <c r="D21" s="20">
        <v>19.48</v>
      </c>
      <c r="E21" s="20">
        <v>19.96</v>
      </c>
      <c r="F21" s="20">
        <v>26.79</v>
      </c>
      <c r="G21" s="20">
        <v>18.649999999999999</v>
      </c>
      <c r="H21" s="20">
        <v>23.14</v>
      </c>
      <c r="I21" s="20">
        <v>20.190000000000001</v>
      </c>
      <c r="J21" s="20">
        <v>20.239999999999998</v>
      </c>
      <c r="K21" s="20">
        <v>19.48</v>
      </c>
      <c r="L21" s="20">
        <v>20.22</v>
      </c>
      <c r="M21" s="20">
        <v>20.62</v>
      </c>
      <c r="N21" s="20">
        <v>20.88</v>
      </c>
      <c r="O21" s="20">
        <v>18.12</v>
      </c>
      <c r="P21" s="20">
        <v>19.63</v>
      </c>
      <c r="Q21" s="20">
        <v>17.489999999999998</v>
      </c>
    </row>
    <row r="22" spans="1:33" x14ac:dyDescent="0.3">
      <c r="A22" s="23" t="s">
        <v>46</v>
      </c>
      <c r="B22" s="20">
        <v>0</v>
      </c>
      <c r="C22" s="20">
        <v>0</v>
      </c>
      <c r="D22" s="20">
        <v>0</v>
      </c>
      <c r="E22" s="20">
        <v>0</v>
      </c>
      <c r="F22" s="20">
        <v>25.2</v>
      </c>
      <c r="G22" s="20">
        <v>0</v>
      </c>
      <c r="H22" s="20">
        <v>0</v>
      </c>
      <c r="I22" s="20">
        <v>4.47</v>
      </c>
      <c r="J22" s="20">
        <v>4.8</v>
      </c>
      <c r="K22" s="20">
        <v>0</v>
      </c>
      <c r="L22" s="20">
        <v>0</v>
      </c>
      <c r="M22" s="20">
        <v>0</v>
      </c>
      <c r="N22" s="20">
        <v>0</v>
      </c>
      <c r="O22" s="20">
        <v>0</v>
      </c>
      <c r="P22" s="20">
        <v>0</v>
      </c>
      <c r="Q22" s="20">
        <v>0</v>
      </c>
    </row>
    <row r="23" spans="1:33" x14ac:dyDescent="0.3">
      <c r="A23" s="23" t="s">
        <v>47</v>
      </c>
      <c r="B23" s="20">
        <v>45</v>
      </c>
      <c r="C23" s="20">
        <v>1.5</v>
      </c>
      <c r="D23" s="20">
        <v>1.5</v>
      </c>
      <c r="E23" s="20">
        <v>1.5</v>
      </c>
      <c r="F23" s="20">
        <v>1.5</v>
      </c>
      <c r="G23" s="20">
        <v>5</v>
      </c>
      <c r="H23" s="20">
        <v>13</v>
      </c>
      <c r="I23" s="20">
        <v>9.5</v>
      </c>
      <c r="J23" s="20">
        <v>17.5</v>
      </c>
      <c r="K23" s="20">
        <v>1.5</v>
      </c>
      <c r="L23" s="20">
        <v>1.5</v>
      </c>
      <c r="M23" s="20">
        <v>9.5</v>
      </c>
      <c r="N23" s="20">
        <v>1.5</v>
      </c>
      <c r="O23" s="20">
        <v>1.5</v>
      </c>
      <c r="P23" s="20">
        <v>1.5</v>
      </c>
      <c r="Q23" s="20">
        <v>7.5</v>
      </c>
    </row>
    <row r="24" spans="1:33" s="15" customFormat="1" x14ac:dyDescent="0.3">
      <c r="A24" s="23" t="s">
        <v>48</v>
      </c>
      <c r="B24" s="37">
        <f>SUM(B14:B23)*$AG$19*6/12</f>
        <v>12.75</v>
      </c>
      <c r="C24" s="37">
        <f t="shared" ref="C24:Q24" si="4">SUM(C14:C23)*$AG$19*6/12</f>
        <v>4.3645799999999992</v>
      </c>
      <c r="D24" s="37">
        <f t="shared" si="4"/>
        <v>4.1819999999999986</v>
      </c>
      <c r="E24" s="37">
        <f t="shared" si="4"/>
        <v>3.8326499999999997</v>
      </c>
      <c r="F24" s="37">
        <f t="shared" si="4"/>
        <v>7.6420950000000003</v>
      </c>
      <c r="G24" s="37">
        <f t="shared" si="4"/>
        <v>3.6878100000000003</v>
      </c>
      <c r="H24" s="37">
        <f t="shared" si="4"/>
        <v>5.8879499999999991</v>
      </c>
      <c r="I24" s="37">
        <f t="shared" si="4"/>
        <v>4.1085599999999998</v>
      </c>
      <c r="J24" s="37">
        <f t="shared" si="4"/>
        <v>5.2504500000000007</v>
      </c>
      <c r="K24" s="37">
        <f t="shared" si="4"/>
        <v>4.9061999999999992</v>
      </c>
      <c r="L24" s="37">
        <f t="shared" si="4"/>
        <v>2.7364049999999995</v>
      </c>
      <c r="M24" s="37">
        <f t="shared" si="4"/>
        <v>3.5215499999999995</v>
      </c>
      <c r="N24" s="37">
        <f t="shared" si="4"/>
        <v>2.8998599999999999</v>
      </c>
      <c r="O24" s="37">
        <f t="shared" si="4"/>
        <v>2.3363100000000001</v>
      </c>
      <c r="P24" s="37">
        <f t="shared" si="4"/>
        <v>1.9211699999999994</v>
      </c>
      <c r="Q24" s="37">
        <f t="shared" si="4"/>
        <v>4.0417499999999995</v>
      </c>
    </row>
    <row r="25" spans="1:33" s="15" customFormat="1" x14ac:dyDescent="0.3">
      <c r="A25" s="23" t="s">
        <v>49</v>
      </c>
      <c r="B25" s="32">
        <f t="shared" ref="B25:Q25" si="5">SUM(B14:B24)</f>
        <v>512.75</v>
      </c>
      <c r="C25" s="32">
        <f t="shared" si="5"/>
        <v>175.52457999999999</v>
      </c>
      <c r="D25" s="32">
        <f t="shared" si="5"/>
        <v>168.18199999999996</v>
      </c>
      <c r="E25" s="32">
        <f t="shared" si="5"/>
        <v>154.13265000000001</v>
      </c>
      <c r="F25" s="32">
        <f t="shared" si="5"/>
        <v>307.33209499999998</v>
      </c>
      <c r="G25" s="32">
        <f t="shared" si="5"/>
        <v>148.30781000000002</v>
      </c>
      <c r="H25" s="32">
        <f t="shared" si="5"/>
        <v>236.78794999999997</v>
      </c>
      <c r="I25" s="32">
        <f t="shared" si="5"/>
        <v>165.22856000000002</v>
      </c>
      <c r="J25" s="32">
        <f t="shared" si="5"/>
        <v>211.15045000000003</v>
      </c>
      <c r="K25" s="32">
        <f t="shared" si="5"/>
        <v>197.30619999999999</v>
      </c>
      <c r="L25" s="32">
        <f t="shared" si="5"/>
        <v>110.04640499999999</v>
      </c>
      <c r="M25" s="32">
        <f t="shared" si="5"/>
        <v>141.62154999999998</v>
      </c>
      <c r="N25" s="32">
        <f t="shared" si="5"/>
        <v>116.61986</v>
      </c>
      <c r="O25" s="32">
        <f t="shared" si="5"/>
        <v>93.956310000000002</v>
      </c>
      <c r="P25" s="32">
        <f t="shared" si="5"/>
        <v>77.261169999999993</v>
      </c>
      <c r="Q25" s="32">
        <f t="shared" si="5"/>
        <v>162.54175000000001</v>
      </c>
    </row>
    <row r="26" spans="1:33" s="15" customFormat="1" x14ac:dyDescent="0.3">
      <c r="A26" s="23"/>
      <c r="B26" s="32"/>
      <c r="C26" s="32"/>
      <c r="D26" s="32"/>
      <c r="E26" s="32"/>
      <c r="F26" s="32"/>
      <c r="G26" s="32"/>
      <c r="H26" s="32"/>
      <c r="I26" s="32"/>
      <c r="J26" s="32"/>
      <c r="K26" s="32"/>
      <c r="L26" s="32"/>
      <c r="M26" s="32"/>
      <c r="N26" s="32"/>
      <c r="O26" s="32"/>
      <c r="P26" s="32"/>
      <c r="Q26" s="32"/>
    </row>
    <row r="27" spans="1:33" s="15" customFormat="1" x14ac:dyDescent="0.3">
      <c r="A27" s="23" t="s">
        <v>50</v>
      </c>
      <c r="B27" s="32">
        <f t="shared" ref="B27:Q27" si="6">B11-B25</f>
        <v>502.25</v>
      </c>
      <c r="C27" s="32">
        <f t="shared" si="6"/>
        <v>502.25</v>
      </c>
      <c r="D27" s="32">
        <f t="shared" si="6"/>
        <v>502.25000000000006</v>
      </c>
      <c r="E27" s="32">
        <f t="shared" si="6"/>
        <v>502.25</v>
      </c>
      <c r="F27" s="32">
        <f t="shared" si="6"/>
        <v>502.25</v>
      </c>
      <c r="G27" s="32">
        <f t="shared" si="6"/>
        <v>502.25</v>
      </c>
      <c r="H27" s="32">
        <f t="shared" si="6"/>
        <v>502.24999999999994</v>
      </c>
      <c r="I27" s="32">
        <f t="shared" si="6"/>
        <v>502.25</v>
      </c>
      <c r="J27" s="32">
        <f t="shared" si="6"/>
        <v>502.25000000000006</v>
      </c>
      <c r="K27" s="32">
        <f t="shared" si="6"/>
        <v>502.25</v>
      </c>
      <c r="L27" s="32">
        <f t="shared" si="6"/>
        <v>502.25000000000006</v>
      </c>
      <c r="M27" s="32">
        <f t="shared" si="6"/>
        <v>502.25</v>
      </c>
      <c r="N27" s="32">
        <f t="shared" si="6"/>
        <v>502.25</v>
      </c>
      <c r="O27" s="32">
        <f t="shared" si="6"/>
        <v>502.25</v>
      </c>
      <c r="P27" s="32">
        <f t="shared" si="6"/>
        <v>502.25</v>
      </c>
      <c r="Q27" s="32">
        <f t="shared" si="6"/>
        <v>502.25</v>
      </c>
    </row>
    <row r="28" spans="1:33" s="15" customFormat="1" x14ac:dyDescent="0.3">
      <c r="A28" s="15" t="s">
        <v>51</v>
      </c>
      <c r="B28" s="36"/>
      <c r="C28" s="36"/>
      <c r="D28" s="36"/>
      <c r="E28" s="36"/>
      <c r="F28" s="36"/>
      <c r="G28" s="36"/>
      <c r="H28" s="36"/>
      <c r="I28" s="36"/>
      <c r="J28" s="36"/>
      <c r="K28" s="36"/>
      <c r="L28" s="36"/>
    </row>
    <row r="29" spans="1:33" s="15" customFormat="1" x14ac:dyDescent="0.3"/>
    <row r="30" spans="1:33" s="15" customFormat="1" x14ac:dyDescent="0.3">
      <c r="A30" s="22" t="s">
        <v>52</v>
      </c>
      <c r="B30" s="22"/>
    </row>
    <row r="31" spans="1:33" s="15" customFormat="1" x14ac:dyDescent="0.3">
      <c r="A31" s="15" t="s">
        <v>53</v>
      </c>
    </row>
    <row r="32" spans="1:33" s="15" customFormat="1" x14ac:dyDescent="0.3"/>
    <row r="33" spans="1:8" s="41" customFormat="1" x14ac:dyDescent="0.3">
      <c r="A33" s="41" t="s">
        <v>58</v>
      </c>
    </row>
    <row r="34" spans="1:8" s="41" customFormat="1" x14ac:dyDescent="0.3">
      <c r="A34" s="41" t="s">
        <v>59</v>
      </c>
    </row>
    <row r="35" spans="1:8" s="41" customFormat="1" x14ac:dyDescent="0.3">
      <c r="A35" s="41" t="s">
        <v>60</v>
      </c>
    </row>
    <row r="36" spans="1:8" s="41" customFormat="1" x14ac:dyDescent="0.3"/>
    <row r="37" spans="1:8" s="41" customFormat="1" x14ac:dyDescent="0.3">
      <c r="A37" s="44" t="s">
        <v>61</v>
      </c>
      <c r="B37" s="42"/>
      <c r="C37" s="43"/>
      <c r="D37" s="48"/>
      <c r="E37" s="43"/>
      <c r="F37" s="43"/>
      <c r="G37" s="43"/>
      <c r="H37" s="47"/>
    </row>
    <row r="38" spans="1:8" s="41" customFormat="1" x14ac:dyDescent="0.3">
      <c r="A38" s="45">
        <v>43313</v>
      </c>
      <c r="B38" s="46"/>
      <c r="C38" s="43"/>
      <c r="D38" s="49"/>
      <c r="E38" s="49"/>
      <c r="F38" s="49"/>
      <c r="G38" s="49"/>
      <c r="H38" s="49"/>
    </row>
    <row r="39" spans="1:8" s="41" customFormat="1" ht="109.2" customHeight="1" x14ac:dyDescent="0.3">
      <c r="A39" s="40" t="s">
        <v>62</v>
      </c>
      <c r="B39" s="40"/>
      <c r="C39" s="40"/>
      <c r="D39" s="40"/>
      <c r="E39" s="40"/>
      <c r="F39" s="40"/>
      <c r="G39" s="40"/>
      <c r="H39" s="40"/>
    </row>
    <row r="40" spans="1:8" s="41" customFormat="1" x14ac:dyDescent="0.3"/>
    <row r="41" spans="1:8" s="41" customFormat="1" x14ac:dyDescent="0.3"/>
    <row r="42" spans="1:8" s="41" customFormat="1" x14ac:dyDescent="0.3"/>
    <row r="43" spans="1:8" s="15" customFormat="1" x14ac:dyDescent="0.3"/>
    <row r="44" spans="1:8" s="15" customFormat="1" x14ac:dyDescent="0.3"/>
    <row r="45" spans="1:8" s="15" customFormat="1" x14ac:dyDescent="0.3"/>
    <row r="46" spans="1:8" s="15" customFormat="1" x14ac:dyDescent="0.3"/>
    <row r="47" spans="1:8" s="15" customFormat="1" x14ac:dyDescent="0.3"/>
    <row r="48" spans="1:8" s="15" customFormat="1" x14ac:dyDescent="0.3"/>
    <row r="49" s="15" customFormat="1" x14ac:dyDescent="0.3"/>
    <row r="50" s="15" customFormat="1" x14ac:dyDescent="0.3"/>
    <row r="51" s="15" customFormat="1" x14ac:dyDescent="0.3"/>
    <row r="52" s="15" customFormat="1" x14ac:dyDescent="0.3"/>
    <row r="53" s="15" customFormat="1" x14ac:dyDescent="0.3"/>
    <row r="54" s="15" customFormat="1" x14ac:dyDescent="0.3"/>
    <row r="55" s="15" customFormat="1" x14ac:dyDescent="0.3"/>
    <row r="56" s="15" customFormat="1" x14ac:dyDescent="0.3"/>
    <row r="57" s="15" customFormat="1" x14ac:dyDescent="0.3"/>
    <row r="58" s="15" customFormat="1" x14ac:dyDescent="0.3"/>
    <row r="59" s="15" customFormat="1" x14ac:dyDescent="0.3"/>
    <row r="60" s="15" customFormat="1" x14ac:dyDescent="0.3"/>
    <row r="61" s="15" customFormat="1" x14ac:dyDescent="0.3"/>
    <row r="62" s="15" customFormat="1" x14ac:dyDescent="0.3"/>
    <row r="63" s="15" customFormat="1" x14ac:dyDescent="0.3"/>
    <row r="64" s="15" customFormat="1" x14ac:dyDescent="0.3"/>
    <row r="65" s="15" customFormat="1" x14ac:dyDescent="0.3"/>
    <row r="66" s="15" customFormat="1" x14ac:dyDescent="0.3"/>
    <row r="67" s="15" customFormat="1" x14ac:dyDescent="0.3"/>
    <row r="68" s="15" customFormat="1" x14ac:dyDescent="0.3"/>
    <row r="69" s="15" customFormat="1" x14ac:dyDescent="0.3"/>
    <row r="70" s="15" customFormat="1" x14ac:dyDescent="0.3"/>
    <row r="71" s="15" customFormat="1" x14ac:dyDescent="0.3"/>
    <row r="72" s="15" customFormat="1" x14ac:dyDescent="0.3"/>
    <row r="73" s="15" customFormat="1" x14ac:dyDescent="0.3"/>
    <row r="74" s="15" customFormat="1" x14ac:dyDescent="0.3"/>
    <row r="75" s="15" customFormat="1" x14ac:dyDescent="0.3"/>
    <row r="76" s="15" customFormat="1" x14ac:dyDescent="0.3"/>
    <row r="77" s="15" customFormat="1" x14ac:dyDescent="0.3"/>
    <row r="78" s="15" customFormat="1" x14ac:dyDescent="0.3"/>
    <row r="79" s="15" customFormat="1" x14ac:dyDescent="0.3"/>
    <row r="80" s="15" customFormat="1" x14ac:dyDescent="0.3"/>
    <row r="81" s="15" customFormat="1" x14ac:dyDescent="0.3"/>
    <row r="82" s="15" customFormat="1" x14ac:dyDescent="0.3"/>
    <row r="83" s="15" customFormat="1" x14ac:dyDescent="0.3"/>
    <row r="84" s="15" customFormat="1" x14ac:dyDescent="0.3"/>
    <row r="85" s="15" customFormat="1" x14ac:dyDescent="0.3"/>
    <row r="86" s="15" customFormat="1" x14ac:dyDescent="0.3"/>
    <row r="87" s="15" customFormat="1" x14ac:dyDescent="0.3"/>
    <row r="88" s="15" customFormat="1" x14ac:dyDescent="0.3"/>
    <row r="89" s="15" customFormat="1" x14ac:dyDescent="0.3"/>
    <row r="90" s="15" customFormat="1" x14ac:dyDescent="0.3"/>
    <row r="91" s="15" customFormat="1" x14ac:dyDescent="0.3"/>
    <row r="92" s="15" customFormat="1" x14ac:dyDescent="0.3"/>
    <row r="93" s="15" customFormat="1" x14ac:dyDescent="0.3"/>
    <row r="94" s="15" customFormat="1" x14ac:dyDescent="0.3"/>
    <row r="95" s="15" customFormat="1" x14ac:dyDescent="0.3"/>
    <row r="96" s="15" customFormat="1" x14ac:dyDescent="0.3"/>
    <row r="97" s="15" customFormat="1" x14ac:dyDescent="0.3"/>
    <row r="98" s="15" customFormat="1" x14ac:dyDescent="0.3"/>
    <row r="99" s="15" customFormat="1" x14ac:dyDescent="0.3"/>
    <row r="100" s="15" customFormat="1" x14ac:dyDescent="0.3"/>
    <row r="101" s="15" customFormat="1" x14ac:dyDescent="0.3"/>
    <row r="102" s="15" customFormat="1" x14ac:dyDescent="0.3"/>
    <row r="103" s="15" customFormat="1" x14ac:dyDescent="0.3"/>
    <row r="104" s="15" customFormat="1" x14ac:dyDescent="0.3"/>
    <row r="105" s="15" customFormat="1" x14ac:dyDescent="0.3"/>
    <row r="106" s="15" customFormat="1" x14ac:dyDescent="0.3"/>
    <row r="107" s="15" customFormat="1" x14ac:dyDescent="0.3"/>
    <row r="108" s="15" customFormat="1" x14ac:dyDescent="0.3"/>
    <row r="109" s="15" customFormat="1" x14ac:dyDescent="0.3"/>
    <row r="110" s="15" customFormat="1" x14ac:dyDescent="0.3"/>
    <row r="111" s="15" customFormat="1" x14ac:dyDescent="0.3"/>
    <row r="112" s="15" customFormat="1" x14ac:dyDescent="0.3"/>
    <row r="113" s="15" customFormat="1" x14ac:dyDescent="0.3"/>
    <row r="114" s="15" customFormat="1" x14ac:dyDescent="0.3"/>
    <row r="115" s="15" customFormat="1" x14ac:dyDescent="0.3"/>
    <row r="116" s="15" customFormat="1" x14ac:dyDescent="0.3"/>
    <row r="117" s="15" customFormat="1" x14ac:dyDescent="0.3"/>
    <row r="118" s="15" customFormat="1" x14ac:dyDescent="0.3"/>
  </sheetData>
  <mergeCells count="1">
    <mergeCell ref="A39:H39"/>
  </mergeCells>
  <conditionalFormatting sqref="C8:Q8">
    <cfRule type="cellIs" dxfId="25" priority="10" stopIfTrue="1" operator="equal">
      <formula>$G$3</formula>
    </cfRule>
  </conditionalFormatting>
  <conditionalFormatting sqref="G7:K7">
    <cfRule type="cellIs" dxfId="24" priority="11" stopIfTrue="1" operator="equal">
      <formula>1</formula>
    </cfRule>
  </conditionalFormatting>
  <conditionalFormatting sqref="C10:P10">
    <cfRule type="expression" dxfId="23" priority="9">
      <formula>AC10=1</formula>
    </cfRule>
    <cfRule type="expression" dxfId="22" priority="12" stopIfTrue="1">
      <formula>AC6=1</formula>
    </cfRule>
  </conditionalFormatting>
  <conditionalFormatting sqref="G4">
    <cfRule type="expression" dxfId="21" priority="8" stopIfTrue="1">
      <formula>$Z$12=1</formula>
    </cfRule>
  </conditionalFormatting>
  <conditionalFormatting sqref="G5">
    <cfRule type="expression" dxfId="20" priority="7" stopIfTrue="1">
      <formula>$Z$12=1</formula>
    </cfRule>
  </conditionalFormatting>
  <conditionalFormatting sqref="G6">
    <cfRule type="expression" dxfId="19" priority="6" stopIfTrue="1">
      <formula>$Z$12=1</formula>
    </cfRule>
  </conditionalFormatting>
  <conditionalFormatting sqref="Q10">
    <cfRule type="expression" dxfId="18" priority="4">
      <formula>AQ10=1</formula>
    </cfRule>
    <cfRule type="expression" dxfId="17" priority="5" stopIfTrue="1">
      <formula>AQ6=1</formula>
    </cfRule>
  </conditionalFormatting>
  <conditionalFormatting sqref="B8">
    <cfRule type="cellIs" dxfId="16" priority="2" stopIfTrue="1" operator="equal">
      <formula>$G$3</formula>
    </cfRule>
  </conditionalFormatting>
  <conditionalFormatting sqref="B10">
    <cfRule type="expression" dxfId="15" priority="1">
      <formula>AA10=1</formula>
    </cfRule>
    <cfRule type="expression" dxfId="14" priority="3" stopIfTrue="1">
      <formula>AA6=1</formula>
    </cfRule>
  </conditionalFormatting>
  <dataValidations count="1">
    <dataValidation type="list" allowBlank="1" showInputMessage="1" showErrorMessage="1" sqref="G3">
      <formula1>$B$8:$Q$8</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Cando &amp; Langdon</vt:lpstr>
      <vt:lpstr>Jamestown</vt:lpstr>
      <vt:lpstr>Valley City</vt:lpstr>
    </vt:vector>
  </TitlesOfParts>
  <Company>North Dakota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Ripplinger</dc:creator>
  <cp:lastModifiedBy>David Ripplinger</cp:lastModifiedBy>
  <dcterms:created xsi:type="dcterms:W3CDTF">2018-08-11T21:28:23Z</dcterms:created>
  <dcterms:modified xsi:type="dcterms:W3CDTF">2018-08-11T21:51:22Z</dcterms:modified>
</cp:coreProperties>
</file>