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 activeTab="1"/>
  </bookViews>
  <sheets>
    <sheet name="Info" sheetId="2" r:id="rId1"/>
    <sheet name="FV and P&amp;E calculator combined" sheetId="1" r:id="rId2"/>
  </sheets>
  <definedNames>
    <definedName name="_xlnm.Print_Area" localSheetId="1">'FV and P&amp;E calculator combined'!$B$1:$K$61</definedName>
    <definedName name="_xlnm.Print_Area" localSheetId="0">Info!$A$1:$AD$16</definedName>
    <definedName name="_xlnm.Print_Titles" localSheetId="1">'FV and P&amp;E calculator combined'!$3:$5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 l="1"/>
  <c r="I34" i="1"/>
  <c r="I35" i="1"/>
  <c r="I38" i="1"/>
  <c r="I39" i="1"/>
  <c r="I60" i="1"/>
  <c r="I50" i="1"/>
  <c r="I49" i="1"/>
  <c r="I48" i="1"/>
  <c r="I47" i="1"/>
  <c r="I46" i="1"/>
  <c r="I45" i="1"/>
  <c r="I44" i="1"/>
  <c r="I43" i="1"/>
  <c r="I42" i="1"/>
  <c r="I41" i="1"/>
  <c r="I40" i="1"/>
  <c r="I37" i="1"/>
  <c r="I36" i="1"/>
  <c r="I33" i="1"/>
  <c r="I32" i="1"/>
  <c r="I31" i="1"/>
  <c r="I30" i="1"/>
  <c r="I29" i="1"/>
  <c r="I28" i="1"/>
  <c r="I27" i="1"/>
  <c r="I26" i="1"/>
  <c r="I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J42" i="1" l="1"/>
  <c r="J59" i="1"/>
  <c r="J58" i="1"/>
  <c r="J57" i="1"/>
  <c r="J56" i="1"/>
  <c r="J55" i="1"/>
  <c r="J54" i="1"/>
  <c r="J53" i="1"/>
  <c r="J52" i="1"/>
  <c r="J25" i="1"/>
  <c r="J2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I5" i="1"/>
  <c r="K44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25" i="1"/>
  <c r="H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24" i="1"/>
  <c r="K29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J40" i="1"/>
  <c r="H41" i="1"/>
  <c r="J41" i="1"/>
  <c r="H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60" i="1"/>
  <c r="J60" i="1"/>
  <c r="K37" i="1" l="1"/>
  <c r="K42" i="1"/>
  <c r="K58" i="1"/>
  <c r="K56" i="1"/>
  <c r="K59" i="1"/>
  <c r="K57" i="1"/>
  <c r="K5" i="1"/>
  <c r="K55" i="1"/>
  <c r="K54" i="1"/>
  <c r="K53" i="1"/>
  <c r="K52" i="1"/>
  <c r="K49" i="1"/>
  <c r="K60" i="1"/>
  <c r="K41" i="1"/>
  <c r="K33" i="1"/>
  <c r="K48" i="1"/>
  <c r="K45" i="1"/>
  <c r="K40" i="1"/>
  <c r="K36" i="1"/>
  <c r="K32" i="1"/>
  <c r="K51" i="1"/>
  <c r="K50" i="1"/>
  <c r="K47" i="1"/>
  <c r="K46" i="1"/>
  <c r="K43" i="1"/>
  <c r="K39" i="1"/>
  <c r="K38" i="1"/>
  <c r="K35" i="1"/>
  <c r="K34" i="1"/>
  <c r="K31" i="1"/>
  <c r="K30" i="1"/>
  <c r="K28" i="1"/>
  <c r="K25" i="1"/>
  <c r="K27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<sst xmlns="http://schemas.openxmlformats.org/spreadsheetml/2006/main" count="58" uniqueCount="56">
  <si>
    <t>Combined Feed Value and Protein and Energy Calculator</t>
  </si>
  <si>
    <t>Price/</t>
  </si>
  <si>
    <t>Dry</t>
  </si>
  <si>
    <t xml:space="preserve">Crude </t>
  </si>
  <si>
    <t>Cost/</t>
  </si>
  <si>
    <t>Feedstuff</t>
  </si>
  <si>
    <t>Unit, lb</t>
  </si>
  <si>
    <t>Unit, $</t>
  </si>
  <si>
    <t>Matter, %</t>
  </si>
  <si>
    <t>Protein, %</t>
  </si>
  <si>
    <t>TDN, %</t>
  </si>
  <si>
    <t>Lb CP, $</t>
  </si>
  <si>
    <t>lb TDN, $</t>
  </si>
  <si>
    <t>Based on energy (TDN) cost of feedstuff in yellow</t>
  </si>
  <si>
    <t>Grass hay</t>
  </si>
  <si>
    <t>Alfalfa Hay, EB</t>
  </si>
  <si>
    <t>Alfalfa Hay, LB</t>
  </si>
  <si>
    <t>Grassy Alfalfa Hay</t>
  </si>
  <si>
    <t>Corn Silage</t>
  </si>
  <si>
    <t xml:space="preserve">Barley Grain </t>
  </si>
  <si>
    <t>Corn Grain</t>
  </si>
  <si>
    <t>Field Peas</t>
  </si>
  <si>
    <t>Canola Meal</t>
  </si>
  <si>
    <t>Distillers Grains, dry</t>
  </si>
  <si>
    <t>Soy Hulls</t>
  </si>
  <si>
    <t>Soybean Meal</t>
  </si>
  <si>
    <t>Sunflower Meal</t>
  </si>
  <si>
    <t>Wheat Midds</t>
  </si>
  <si>
    <t>Linseed Meal</t>
  </si>
  <si>
    <t>Safflower Meal</t>
  </si>
  <si>
    <t>Barley Malt Pellets</t>
  </si>
  <si>
    <t>Beet Pulp, dried</t>
  </si>
  <si>
    <t>line #</t>
  </si>
  <si>
    <t xml:space="preserve">Cost/unit can afford to pay </t>
  </si>
  <si>
    <t>Cost/unit can afford to pay</t>
  </si>
  <si>
    <t>This calculator can also be used to compare the cost per unit of nutrient for both P and E at various purchase prices and or nutritional compositions</t>
  </si>
  <si>
    <t>The prices currently entered do not assume any cost associated with delivering feeds to the farm, feeding equipment or storage</t>
  </si>
  <si>
    <t>The evaluation would be more valuable to individuals if these costs were included in the unit cost cell, to more accurately reflect the cost of using each feedstuff</t>
  </si>
  <si>
    <t>Cells with purple text can and should be edited to reflect accurate nutritional composition and current price of selected feedstuffs</t>
  </si>
  <si>
    <t xml:space="preserve">Note: cells containing formulas are protected to preserve the integrity of the formulas and prevent accidental deletion. </t>
  </si>
  <si>
    <t>Once you have finshished sorting, re-protect the sheet to prevent accidental formula changes or deletions.</t>
  </si>
  <si>
    <t>This combined Feed Value (FV) and Protein and Energy (P&amp;E) Calculator is a valuable tool to fairly evaluate the economic value of potential feedstuffs</t>
  </si>
  <si>
    <t>Extra lines are included with each feed to further compare the same feed at different prices or nutritional compositions</t>
  </si>
  <si>
    <t>Extra lines at the end of the worksheet can be used to enter additional feedstuffs not currently represented</t>
  </si>
  <si>
    <t xml:space="preserve"> If you want to sort any of the rows you will need to unprotect the sheet (there is no password required to do this)</t>
  </si>
  <si>
    <t>Oats</t>
  </si>
  <si>
    <t>Pea chips</t>
  </si>
  <si>
    <t>Beet pulp, wet</t>
  </si>
  <si>
    <t>Corn gluten feed</t>
  </si>
  <si>
    <t>Barley hulls</t>
  </si>
  <si>
    <t>Based on Protein (CP) cost of feedstuff in yellow</t>
  </si>
  <si>
    <t>For all feeds enter the actual lab analyzed nutritional composition for more accurate comparisons</t>
  </si>
  <si>
    <t xml:space="preserve">Use the yellow highlighted cell to enter the cost and nutritional composition of one feedstuff you would like to evaluate, comparing the amount you can afford </t>
  </si>
  <si>
    <t xml:space="preserve">to pay for other feedstuffs based on the selected feedstuffs cost of P &amp; E </t>
  </si>
  <si>
    <t>Created by Chanda Engel, Research specialist, NDSU Carrington Research Extension center (CREC)</t>
  </si>
  <si>
    <t xml:space="preserve"> and Dr. Vern Anderson, Animal Scientist, NDSU CREC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</si>
</sst>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rgb="FFFFFF0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rgb="FFFFFF00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9"/>
      <name val="Arial"/>
      <family val="2"/>
    </font>
    <font>
      <sz val="14"/>
      <color rgb="FF00B050"/>
      <name val="Arial"/>
      <family val="2"/>
    </font>
    <font>
      <b/>
      <sz val="12"/>
      <color rgb="FF00B050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sz val="14"/>
      <color rgb="FFFFFF00"/>
      <name val="Arial"/>
      <family val="2"/>
    </font>
    <font>
      <b/>
      <sz val="10"/>
      <color rgb="FF7030A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0" fontId="7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64" fontId="0" fillId="0" borderId="0" xfId="0" applyNumberFormat="1" applyBorder="1" applyProtection="1"/>
    <xf numFmtId="0" fontId="6" fillId="0" borderId="0" xfId="0" applyFont="1" applyBorder="1" applyProtection="1"/>
    <xf numFmtId="2" fontId="8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0" fontId="7" fillId="0" borderId="0" xfId="0" applyFont="1" applyProtection="1"/>
    <xf numFmtId="2" fontId="7" fillId="0" borderId="0" xfId="0" applyNumberFormat="1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/>
    </xf>
    <xf numFmtId="2" fontId="7" fillId="3" borderId="1" xfId="0" applyNumberFormat="1" applyFont="1" applyFill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/>
    </xf>
    <xf numFmtId="2" fontId="7" fillId="0" borderId="2" xfId="0" applyNumberFormat="1" applyFont="1" applyBorder="1" applyAlignment="1" applyProtection="1">
      <alignment horizontal="center"/>
    </xf>
    <xf numFmtId="2" fontId="6" fillId="0" borderId="0" xfId="0" applyNumberFormat="1" applyFont="1" applyBorder="1" applyAlignment="1" applyProtection="1">
      <alignment horizontal="center"/>
    </xf>
    <xf numFmtId="0" fontId="2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9" fillId="3" borderId="1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" fontId="10" fillId="0" borderId="0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1" fontId="11" fillId="0" borderId="0" xfId="0" applyNumberFormat="1" applyFont="1" applyBorder="1" applyAlignment="1" applyProtection="1">
      <alignment horizontal="center" wrapText="1"/>
    </xf>
    <xf numFmtId="2" fontId="11" fillId="0" borderId="0" xfId="0" applyNumberFormat="1" applyFont="1" applyBorder="1" applyAlignment="1" applyProtection="1">
      <alignment horizontal="center" wrapText="1"/>
    </xf>
    <xf numFmtId="2" fontId="11" fillId="0" borderId="0" xfId="0" applyNumberFormat="1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wrapText="1"/>
    </xf>
    <xf numFmtId="0" fontId="12" fillId="0" borderId="0" xfId="0" applyFont="1"/>
    <xf numFmtId="0" fontId="5" fillId="0" borderId="0" xfId="0" applyFont="1"/>
    <xf numFmtId="0" fontId="13" fillId="3" borderId="0" xfId="0" applyFont="1" applyFill="1"/>
    <xf numFmtId="0" fontId="13" fillId="0" borderId="0" xfId="0" applyFont="1" applyFill="1"/>
    <xf numFmtId="0" fontId="9" fillId="0" borderId="0" xfId="0" applyFont="1" applyFill="1"/>
    <xf numFmtId="0" fontId="14" fillId="0" borderId="0" xfId="0" applyFont="1"/>
    <xf numFmtId="0" fontId="15" fillId="0" borderId="0" xfId="0" applyFont="1"/>
    <xf numFmtId="2" fontId="16" fillId="2" borderId="0" xfId="0" applyNumberFormat="1" applyFont="1" applyFill="1" applyBorder="1" applyAlignment="1" applyProtection="1">
      <alignment horizontal="center"/>
    </xf>
    <xf numFmtId="2" fontId="16" fillId="2" borderId="2" xfId="0" applyNumberFormat="1" applyFon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1" fontId="9" fillId="0" borderId="0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/>
      <protection locked="0"/>
    </xf>
    <xf numFmtId="2" fontId="9" fillId="0" borderId="0" xfId="0" applyNumberFormat="1" applyFont="1" applyBorder="1" applyAlignment="1" applyProtection="1">
      <alignment horizontal="center"/>
      <protection locked="0"/>
    </xf>
    <xf numFmtId="2" fontId="9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17" fillId="0" borderId="0" xfId="0" applyFont="1"/>
    <xf numFmtId="0" fontId="9" fillId="0" borderId="0" xfId="0" applyFont="1"/>
    <xf numFmtId="2" fontId="18" fillId="0" borderId="0" xfId="0" applyNumberFormat="1" applyFont="1" applyAlignment="1" applyProtection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Normal="100" workbookViewId="0">
      <selection activeCell="F23" sqref="F23"/>
    </sheetView>
  </sheetViews>
  <sheetFormatPr defaultRowHeight="12.75" x14ac:dyDescent="0.2"/>
  <sheetData>
    <row r="1" spans="1:19" s="42" customFormat="1" ht="18" x14ac:dyDescent="0.25">
      <c r="A1" s="41" t="s">
        <v>41</v>
      </c>
    </row>
    <row r="2" spans="1:19" s="42" customFormat="1" ht="18" x14ac:dyDescent="0.25">
      <c r="A2" s="41"/>
    </row>
    <row r="3" spans="1:19" s="44" customFormat="1" ht="15.75" x14ac:dyDescent="0.25">
      <c r="A3" s="45" t="s">
        <v>38</v>
      </c>
    </row>
    <row r="4" spans="1:19" s="44" customFormat="1" ht="15.75" x14ac:dyDescent="0.25">
      <c r="B4" s="61" t="s">
        <v>51</v>
      </c>
    </row>
    <row r="5" spans="1:19" s="44" customFormat="1" ht="15.75" x14ac:dyDescent="0.25">
      <c r="B5" s="45" t="s">
        <v>42</v>
      </c>
    </row>
    <row r="6" spans="1:19" s="44" customFormat="1" ht="15.75" x14ac:dyDescent="0.25">
      <c r="B6" s="45" t="s">
        <v>43</v>
      </c>
      <c r="C6" s="60"/>
      <c r="D6" s="60"/>
      <c r="E6" s="60"/>
      <c r="F6" s="60"/>
      <c r="G6" s="60"/>
      <c r="H6" s="60"/>
      <c r="I6" s="60"/>
      <c r="J6" s="45"/>
      <c r="K6" s="45"/>
      <c r="L6" s="45"/>
    </row>
    <row r="7" spans="1:19" s="44" customFormat="1" ht="15.75" x14ac:dyDescent="0.25">
      <c r="B7" s="59"/>
      <c r="C7" s="59"/>
      <c r="D7" s="59"/>
      <c r="E7" s="59"/>
      <c r="F7" s="59"/>
      <c r="G7" s="59"/>
      <c r="H7" s="59"/>
      <c r="I7" s="59"/>
    </row>
    <row r="8" spans="1:19" s="44" customFormat="1" ht="15.75" x14ac:dyDescent="0.25">
      <c r="A8" s="43" t="s">
        <v>52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s="44" customFormat="1" ht="15.75" x14ac:dyDescent="0.25">
      <c r="A9" s="45"/>
      <c r="B9" s="43" t="s">
        <v>53</v>
      </c>
      <c r="C9" s="43"/>
      <c r="D9" s="43"/>
      <c r="E9" s="43"/>
      <c r="F9" s="43"/>
      <c r="G9" s="43"/>
      <c r="H9" s="43"/>
      <c r="I9" s="43"/>
      <c r="J9" s="43"/>
    </row>
    <row r="10" spans="1:19" ht="18" x14ac:dyDescent="0.25">
      <c r="A10" s="42" t="s">
        <v>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9" ht="18" x14ac:dyDescent="0.25">
      <c r="B11" s="42" t="s">
        <v>36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9" ht="18" x14ac:dyDescent="0.25">
      <c r="A12" s="42"/>
      <c r="B12" s="42" t="s">
        <v>37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9" ht="18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9" s="47" customFormat="1" ht="18" x14ac:dyDescent="0.25">
      <c r="A14" s="46" t="s">
        <v>39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9" s="47" customFormat="1" ht="18" x14ac:dyDescent="0.25">
      <c r="B15" s="46" t="s">
        <v>44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9" ht="18" x14ac:dyDescent="0.25">
      <c r="B16" s="46" t="s">
        <v>40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8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</sheetData>
  <pageMargins left="0.17" right="0.21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zoomScaleNormal="100" workbookViewId="0">
      <selection activeCell="L10" sqref="L10"/>
    </sheetView>
  </sheetViews>
  <sheetFormatPr defaultRowHeight="15.75" x14ac:dyDescent="0.25"/>
  <cols>
    <col min="1" max="1" width="5.42578125" style="25" customWidth="1"/>
    <col min="2" max="2" width="25.7109375" style="17" customWidth="1"/>
    <col min="3" max="3" width="8.85546875" style="1" customWidth="1"/>
    <col min="4" max="4" width="10" style="1" customWidth="1"/>
    <col min="5" max="5" width="9.140625" style="1"/>
    <col min="6" max="6" width="9.5703125" style="1" customWidth="1"/>
    <col min="7" max="7" width="9.5703125" style="2" customWidth="1"/>
    <col min="8" max="8" width="9.5703125" style="18" customWidth="1"/>
    <col min="9" max="9" width="11.140625" style="18" customWidth="1"/>
    <col min="10" max="10" width="22" style="3" customWidth="1"/>
    <col min="11" max="11" width="21.85546875" style="3" customWidth="1"/>
    <col min="12" max="12" width="20.140625" style="4" customWidth="1"/>
    <col min="13" max="13" width="5" style="4" customWidth="1"/>
    <col min="14" max="21" width="9.140625" style="4"/>
    <col min="22" max="16384" width="9.140625" style="5"/>
  </cols>
  <sheetData>
    <row r="1" spans="1:21" ht="18" x14ac:dyDescent="0.25">
      <c r="A1" s="24" t="s">
        <v>0</v>
      </c>
      <c r="H1" s="62" t="s">
        <v>54</v>
      </c>
      <c r="I1" s="62"/>
      <c r="J1" s="62"/>
      <c r="K1" s="62"/>
      <c r="L1" s="62"/>
    </row>
    <row r="2" spans="1:21" ht="18" x14ac:dyDescent="0.25">
      <c r="A2" s="24"/>
      <c r="H2" s="5"/>
      <c r="I2" s="62" t="s">
        <v>55</v>
      </c>
      <c r="J2" s="62"/>
      <c r="K2" s="62"/>
      <c r="L2" s="62"/>
    </row>
    <row r="3" spans="1:21" s="34" customFormat="1" ht="24" x14ac:dyDescent="0.2">
      <c r="A3" s="33"/>
      <c r="C3" s="35"/>
      <c r="D3" s="35" t="s">
        <v>1</v>
      </c>
      <c r="E3" s="35" t="s">
        <v>2</v>
      </c>
      <c r="F3" s="35" t="s">
        <v>3</v>
      </c>
      <c r="G3" s="36"/>
      <c r="H3" s="37" t="s">
        <v>4</v>
      </c>
      <c r="I3" s="37" t="s">
        <v>4</v>
      </c>
      <c r="J3" s="38" t="s">
        <v>33</v>
      </c>
      <c r="K3" s="38" t="s">
        <v>34</v>
      </c>
    </row>
    <row r="4" spans="1:21" s="40" customFormat="1" ht="24.75" customHeight="1" x14ac:dyDescent="0.2">
      <c r="A4" s="39" t="s">
        <v>32</v>
      </c>
      <c r="B4" s="34" t="s">
        <v>5</v>
      </c>
      <c r="C4" s="35" t="s">
        <v>6</v>
      </c>
      <c r="D4" s="35" t="s">
        <v>7</v>
      </c>
      <c r="E4" s="35" t="s">
        <v>8</v>
      </c>
      <c r="F4" s="35" t="s">
        <v>9</v>
      </c>
      <c r="G4" s="36" t="s">
        <v>10</v>
      </c>
      <c r="H4" s="37" t="s">
        <v>11</v>
      </c>
      <c r="I4" s="37" t="s">
        <v>12</v>
      </c>
      <c r="J4" s="38" t="s">
        <v>50</v>
      </c>
      <c r="K4" s="38" t="s">
        <v>13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ht="18.75" thickBot="1" x14ac:dyDescent="0.3">
      <c r="A5" s="25">
        <v>1</v>
      </c>
      <c r="B5" s="27" t="s">
        <v>14</v>
      </c>
      <c r="C5" s="51">
        <v>2000</v>
      </c>
      <c r="D5" s="51">
        <v>100</v>
      </c>
      <c r="E5" s="51">
        <v>88</v>
      </c>
      <c r="F5" s="51">
        <v>8.5</v>
      </c>
      <c r="G5" s="52">
        <v>50</v>
      </c>
      <c r="H5" s="20">
        <f t="shared" ref="H5:H41" si="0">SUM(D5/((C5*(E5/100))*(F5/100)))</f>
        <v>0.66844919786096246</v>
      </c>
      <c r="I5" s="20">
        <f t="shared" ref="I5:I41" si="1">D5/((C5*E5/100)*G5/100)</f>
        <v>0.11363636363636363</v>
      </c>
      <c r="J5" s="50">
        <f t="shared" ref="J5:J36" si="2">(C5*E5/100)*(F5/100)*($H$5)</f>
        <v>100</v>
      </c>
      <c r="K5" s="50">
        <f t="shared" ref="K5:K36" si="3">(C5*E5/100)*(G5/100)*($I$5)</f>
        <v>100</v>
      </c>
    </row>
    <row r="6" spans="1:21" s="4" customFormat="1" ht="18" x14ac:dyDescent="0.25">
      <c r="A6" s="26">
        <v>2</v>
      </c>
      <c r="B6" s="28" t="s">
        <v>15</v>
      </c>
      <c r="C6" s="53">
        <v>2000</v>
      </c>
      <c r="D6" s="53">
        <v>200</v>
      </c>
      <c r="E6" s="53">
        <v>88</v>
      </c>
      <c r="F6" s="53">
        <v>18</v>
      </c>
      <c r="G6" s="54">
        <v>61.5</v>
      </c>
      <c r="H6" s="21">
        <f t="shared" si="0"/>
        <v>0.63131313131313127</v>
      </c>
      <c r="I6" s="21">
        <f t="shared" si="1"/>
        <v>0.18477457501847744</v>
      </c>
      <c r="J6" s="48">
        <f t="shared" si="2"/>
        <v>211.76470588235293</v>
      </c>
      <c r="K6" s="48">
        <f t="shared" si="3"/>
        <v>123</v>
      </c>
    </row>
    <row r="7" spans="1:21" s="4" customFormat="1" ht="18.75" thickBot="1" x14ac:dyDescent="0.3">
      <c r="A7" s="26">
        <v>3</v>
      </c>
      <c r="B7" s="31"/>
      <c r="C7" s="55">
        <v>2000</v>
      </c>
      <c r="D7" s="55">
        <v>250</v>
      </c>
      <c r="E7" s="55">
        <v>88</v>
      </c>
      <c r="F7" s="55">
        <v>18</v>
      </c>
      <c r="G7" s="56">
        <v>61.5</v>
      </c>
      <c r="H7" s="22">
        <f t="shared" si="0"/>
        <v>0.78914141414141414</v>
      </c>
      <c r="I7" s="22">
        <f t="shared" si="1"/>
        <v>0.23096821877309681</v>
      </c>
      <c r="J7" s="49">
        <f t="shared" si="2"/>
        <v>211.76470588235293</v>
      </c>
      <c r="K7" s="49">
        <f t="shared" si="3"/>
        <v>123</v>
      </c>
    </row>
    <row r="8" spans="1:21" s="4" customFormat="1" ht="18" x14ac:dyDescent="0.25">
      <c r="A8" s="25">
        <v>4</v>
      </c>
      <c r="B8" s="28" t="s">
        <v>16</v>
      </c>
      <c r="C8" s="53">
        <v>2000</v>
      </c>
      <c r="D8" s="53">
        <v>120</v>
      </c>
      <c r="E8" s="53">
        <v>88</v>
      </c>
      <c r="F8" s="53">
        <v>16</v>
      </c>
      <c r="G8" s="54">
        <v>56</v>
      </c>
      <c r="H8" s="21">
        <f t="shared" si="0"/>
        <v>0.42613636363636359</v>
      </c>
      <c r="I8" s="21">
        <f t="shared" si="1"/>
        <v>0.12175324675324675</v>
      </c>
      <c r="J8" s="48">
        <f t="shared" si="2"/>
        <v>188.23529411764704</v>
      </c>
      <c r="K8" s="48">
        <f t="shared" si="3"/>
        <v>112.00000000000001</v>
      </c>
    </row>
    <row r="9" spans="1:21" s="4" customFormat="1" ht="18.75" thickBot="1" x14ac:dyDescent="0.3">
      <c r="A9" s="26">
        <v>5</v>
      </c>
      <c r="B9" s="31"/>
      <c r="C9" s="55">
        <v>2000</v>
      </c>
      <c r="D9" s="55">
        <v>150</v>
      </c>
      <c r="E9" s="55">
        <v>88</v>
      </c>
      <c r="F9" s="55">
        <v>16</v>
      </c>
      <c r="G9" s="56">
        <v>56</v>
      </c>
      <c r="H9" s="22">
        <f t="shared" si="0"/>
        <v>0.53267045454545447</v>
      </c>
      <c r="I9" s="22">
        <f t="shared" si="1"/>
        <v>0.15219155844155843</v>
      </c>
      <c r="J9" s="49">
        <f t="shared" si="2"/>
        <v>188.23529411764704</v>
      </c>
      <c r="K9" s="49">
        <f t="shared" si="3"/>
        <v>112.00000000000001</v>
      </c>
    </row>
    <row r="10" spans="1:21" s="4" customFormat="1" ht="18" x14ac:dyDescent="0.25">
      <c r="A10" s="26">
        <v>6</v>
      </c>
      <c r="B10" s="28" t="s">
        <v>17</v>
      </c>
      <c r="C10" s="53">
        <v>2000</v>
      </c>
      <c r="D10" s="54">
        <v>120</v>
      </c>
      <c r="E10" s="53">
        <v>88</v>
      </c>
      <c r="F10" s="53">
        <v>14</v>
      </c>
      <c r="G10" s="54">
        <v>60</v>
      </c>
      <c r="H10" s="21">
        <f t="shared" si="0"/>
        <v>0.48701298701298695</v>
      </c>
      <c r="I10" s="21">
        <f t="shared" si="1"/>
        <v>0.11363636363636363</v>
      </c>
      <c r="J10" s="48">
        <f t="shared" si="2"/>
        <v>164.70588235294116</v>
      </c>
      <c r="K10" s="48">
        <f t="shared" si="3"/>
        <v>120</v>
      </c>
    </row>
    <row r="11" spans="1:21" s="4" customFormat="1" ht="18.75" thickBot="1" x14ac:dyDescent="0.3">
      <c r="A11" s="25">
        <v>7</v>
      </c>
      <c r="B11" s="31"/>
      <c r="C11" s="55">
        <v>2000</v>
      </c>
      <c r="D11" s="56">
        <v>150</v>
      </c>
      <c r="E11" s="55">
        <v>88</v>
      </c>
      <c r="F11" s="55">
        <v>14</v>
      </c>
      <c r="G11" s="56">
        <v>60</v>
      </c>
      <c r="H11" s="22">
        <f t="shared" si="0"/>
        <v>0.60876623376623373</v>
      </c>
      <c r="I11" s="22">
        <f t="shared" si="1"/>
        <v>0.14204545454545456</v>
      </c>
      <c r="J11" s="49">
        <f t="shared" si="2"/>
        <v>164.70588235294116</v>
      </c>
      <c r="K11" s="49">
        <f t="shared" si="3"/>
        <v>120</v>
      </c>
    </row>
    <row r="12" spans="1:21" s="4" customFormat="1" ht="18" x14ac:dyDescent="0.25">
      <c r="A12" s="26">
        <v>8</v>
      </c>
      <c r="B12" s="28" t="s">
        <v>14</v>
      </c>
      <c r="C12" s="53">
        <v>2000</v>
      </c>
      <c r="D12" s="54">
        <v>100</v>
      </c>
      <c r="E12" s="53">
        <v>88</v>
      </c>
      <c r="F12" s="53">
        <v>10.7</v>
      </c>
      <c r="G12" s="54">
        <v>57.7</v>
      </c>
      <c r="H12" s="21">
        <f t="shared" si="0"/>
        <v>0.53101104502973662</v>
      </c>
      <c r="I12" s="21">
        <f t="shared" si="1"/>
        <v>9.8471718922325507E-2</v>
      </c>
      <c r="J12" s="48">
        <f t="shared" si="2"/>
        <v>125.88235294117645</v>
      </c>
      <c r="K12" s="48">
        <f t="shared" si="3"/>
        <v>115.4</v>
      </c>
    </row>
    <row r="13" spans="1:21" s="4" customFormat="1" ht="18.75" thickBot="1" x14ac:dyDescent="0.3">
      <c r="A13" s="26">
        <v>9</v>
      </c>
      <c r="B13" s="31"/>
      <c r="C13" s="55">
        <v>2000</v>
      </c>
      <c r="D13" s="56">
        <v>125</v>
      </c>
      <c r="E13" s="55">
        <v>88</v>
      </c>
      <c r="F13" s="55">
        <v>10.7</v>
      </c>
      <c r="G13" s="56">
        <v>57.7</v>
      </c>
      <c r="H13" s="22">
        <f t="shared" si="0"/>
        <v>0.6637638062871708</v>
      </c>
      <c r="I13" s="22">
        <f t="shared" si="1"/>
        <v>0.12308964865290689</v>
      </c>
      <c r="J13" s="49">
        <f t="shared" si="2"/>
        <v>125.88235294117645</v>
      </c>
      <c r="K13" s="49">
        <f t="shared" si="3"/>
        <v>115.4</v>
      </c>
    </row>
    <row r="14" spans="1:21" s="4" customFormat="1" ht="18" x14ac:dyDescent="0.25">
      <c r="A14" s="25">
        <v>10</v>
      </c>
      <c r="B14" s="28" t="s">
        <v>18</v>
      </c>
      <c r="C14" s="53">
        <v>2000</v>
      </c>
      <c r="D14" s="54">
        <v>45</v>
      </c>
      <c r="E14" s="53">
        <v>35</v>
      </c>
      <c r="F14" s="53">
        <v>10</v>
      </c>
      <c r="G14" s="54">
        <v>67</v>
      </c>
      <c r="H14" s="21">
        <f t="shared" si="0"/>
        <v>0.6428571428571429</v>
      </c>
      <c r="I14" s="21">
        <f t="shared" si="1"/>
        <v>9.5948827292110878E-2</v>
      </c>
      <c r="J14" s="48">
        <f t="shared" si="2"/>
        <v>46.79144385026737</v>
      </c>
      <c r="K14" s="48">
        <f t="shared" si="3"/>
        <v>53.295454545454547</v>
      </c>
    </row>
    <row r="15" spans="1:21" s="4" customFormat="1" ht="18.75" thickBot="1" x14ac:dyDescent="0.3">
      <c r="A15" s="26">
        <v>11</v>
      </c>
      <c r="B15" s="31"/>
      <c r="C15" s="55">
        <v>2000</v>
      </c>
      <c r="D15" s="56">
        <v>60</v>
      </c>
      <c r="E15" s="55">
        <v>35</v>
      </c>
      <c r="F15" s="55">
        <v>10</v>
      </c>
      <c r="G15" s="56">
        <v>67</v>
      </c>
      <c r="H15" s="22">
        <f t="shared" si="0"/>
        <v>0.8571428571428571</v>
      </c>
      <c r="I15" s="22">
        <f t="shared" si="1"/>
        <v>0.1279317697228145</v>
      </c>
      <c r="J15" s="49">
        <f t="shared" si="2"/>
        <v>46.79144385026737</v>
      </c>
      <c r="K15" s="49">
        <f t="shared" si="3"/>
        <v>53.295454545454547</v>
      </c>
    </row>
    <row r="16" spans="1:21" s="4" customFormat="1" ht="18" x14ac:dyDescent="0.25">
      <c r="A16" s="26">
        <v>12</v>
      </c>
      <c r="B16" s="28" t="s">
        <v>19</v>
      </c>
      <c r="C16" s="53">
        <v>48</v>
      </c>
      <c r="D16" s="57">
        <v>5.4</v>
      </c>
      <c r="E16" s="53">
        <v>88.5</v>
      </c>
      <c r="F16" s="53">
        <v>12.5</v>
      </c>
      <c r="G16" s="54">
        <v>83.1</v>
      </c>
      <c r="H16" s="21">
        <f t="shared" si="0"/>
        <v>1.0169491525423728</v>
      </c>
      <c r="I16" s="21">
        <f t="shared" si="1"/>
        <v>0.15297069081563977</v>
      </c>
      <c r="J16" s="48">
        <f t="shared" si="2"/>
        <v>3.5494652406417102</v>
      </c>
      <c r="K16" s="48">
        <f t="shared" si="3"/>
        <v>4.0114636363636356</v>
      </c>
      <c r="L16" s="12"/>
    </row>
    <row r="17" spans="1:11" s="4" customFormat="1" ht="18.75" thickBot="1" x14ac:dyDescent="0.3">
      <c r="A17" s="25">
        <v>13</v>
      </c>
      <c r="B17" s="31"/>
      <c r="C17" s="55">
        <v>48</v>
      </c>
      <c r="D17" s="58">
        <v>6</v>
      </c>
      <c r="E17" s="55">
        <v>88.5</v>
      </c>
      <c r="F17" s="55">
        <v>12.5</v>
      </c>
      <c r="G17" s="56">
        <v>83.1</v>
      </c>
      <c r="H17" s="22">
        <f t="shared" si="0"/>
        <v>1.1299435028248586</v>
      </c>
      <c r="I17" s="22">
        <f t="shared" si="1"/>
        <v>0.16996743423959973</v>
      </c>
      <c r="J17" s="49">
        <f t="shared" si="2"/>
        <v>3.5494652406417102</v>
      </c>
      <c r="K17" s="49">
        <f t="shared" si="3"/>
        <v>4.0114636363636356</v>
      </c>
    </row>
    <row r="18" spans="1:11" s="4" customFormat="1" ht="18" x14ac:dyDescent="0.25">
      <c r="A18" s="26">
        <v>14</v>
      </c>
      <c r="B18" s="28" t="s">
        <v>20</v>
      </c>
      <c r="C18" s="53">
        <v>56</v>
      </c>
      <c r="D18" s="53">
        <v>7.31</v>
      </c>
      <c r="E18" s="53">
        <v>89</v>
      </c>
      <c r="F18" s="53">
        <v>9.5</v>
      </c>
      <c r="G18" s="54">
        <v>89</v>
      </c>
      <c r="H18" s="21">
        <f t="shared" si="0"/>
        <v>1.5438878094111681</v>
      </c>
      <c r="I18" s="21">
        <f t="shared" si="1"/>
        <v>0.16479701336411345</v>
      </c>
      <c r="J18" s="48">
        <f t="shared" si="2"/>
        <v>3.1649732620320856</v>
      </c>
      <c r="K18" s="48">
        <f t="shared" si="3"/>
        <v>5.0406363636363638</v>
      </c>
    </row>
    <row r="19" spans="1:11" s="4" customFormat="1" ht="18.75" thickBot="1" x14ac:dyDescent="0.3">
      <c r="A19" s="26">
        <v>15</v>
      </c>
      <c r="B19" s="32"/>
      <c r="C19" s="55">
        <v>56</v>
      </c>
      <c r="D19" s="58">
        <v>8</v>
      </c>
      <c r="E19" s="55">
        <v>89</v>
      </c>
      <c r="F19" s="55">
        <v>9.5</v>
      </c>
      <c r="G19" s="56">
        <v>89</v>
      </c>
      <c r="H19" s="22">
        <f t="shared" si="0"/>
        <v>1.6896173016811689</v>
      </c>
      <c r="I19" s="22">
        <f t="shared" si="1"/>
        <v>0.18035240860641691</v>
      </c>
      <c r="J19" s="49">
        <f t="shared" si="2"/>
        <v>3.1649732620320856</v>
      </c>
      <c r="K19" s="49">
        <f t="shared" si="3"/>
        <v>5.0406363636363638</v>
      </c>
    </row>
    <row r="20" spans="1:11" s="4" customFormat="1" ht="18" x14ac:dyDescent="0.25">
      <c r="A20" s="25">
        <v>16</v>
      </c>
      <c r="B20" s="28" t="s">
        <v>21</v>
      </c>
      <c r="C20" s="53">
        <v>60</v>
      </c>
      <c r="D20" s="57">
        <v>8</v>
      </c>
      <c r="E20" s="53">
        <v>89</v>
      </c>
      <c r="F20" s="53">
        <v>24</v>
      </c>
      <c r="G20" s="54">
        <v>88</v>
      </c>
      <c r="H20" s="21">
        <f t="shared" si="0"/>
        <v>0.62421972534332093</v>
      </c>
      <c r="I20" s="21">
        <f t="shared" si="1"/>
        <v>0.17024174327545116</v>
      </c>
      <c r="J20" s="48">
        <f t="shared" si="2"/>
        <v>8.5668449197860941</v>
      </c>
      <c r="K20" s="48">
        <f t="shared" si="3"/>
        <v>5.34</v>
      </c>
    </row>
    <row r="21" spans="1:11" s="4" customFormat="1" ht="18.75" thickBot="1" x14ac:dyDescent="0.3">
      <c r="A21" s="26">
        <v>17</v>
      </c>
      <c r="B21" s="31"/>
      <c r="C21" s="55">
        <v>60</v>
      </c>
      <c r="D21" s="58">
        <v>10</v>
      </c>
      <c r="E21" s="55">
        <v>89</v>
      </c>
      <c r="F21" s="55">
        <v>24</v>
      </c>
      <c r="G21" s="56">
        <v>88</v>
      </c>
      <c r="H21" s="22">
        <f t="shared" si="0"/>
        <v>0.78027465667915108</v>
      </c>
      <c r="I21" s="22">
        <f t="shared" si="1"/>
        <v>0.21280217909431393</v>
      </c>
      <c r="J21" s="49">
        <f t="shared" si="2"/>
        <v>8.5668449197860941</v>
      </c>
      <c r="K21" s="49">
        <f t="shared" si="3"/>
        <v>5.34</v>
      </c>
    </row>
    <row r="22" spans="1:11" s="4" customFormat="1" ht="18" x14ac:dyDescent="0.25">
      <c r="A22" s="26">
        <v>18</v>
      </c>
      <c r="B22" s="28" t="s">
        <v>22</v>
      </c>
      <c r="C22" s="53">
        <v>2000</v>
      </c>
      <c r="D22" s="53">
        <v>390</v>
      </c>
      <c r="E22" s="53">
        <v>89</v>
      </c>
      <c r="F22" s="53">
        <v>37.700000000000003</v>
      </c>
      <c r="G22" s="54">
        <v>123</v>
      </c>
      <c r="H22" s="21">
        <f t="shared" si="0"/>
        <v>0.58117008911274692</v>
      </c>
      <c r="I22" s="21">
        <f t="shared" si="1"/>
        <v>0.17813099479309399</v>
      </c>
      <c r="J22" s="48">
        <f t="shared" si="2"/>
        <v>448.56951871657753</v>
      </c>
      <c r="K22" s="48">
        <f t="shared" si="3"/>
        <v>248.79545454545456</v>
      </c>
    </row>
    <row r="23" spans="1:11" s="4" customFormat="1" ht="18.75" thickBot="1" x14ac:dyDescent="0.3">
      <c r="A23" s="25">
        <v>19</v>
      </c>
      <c r="B23" s="31"/>
      <c r="C23" s="55">
        <v>2000</v>
      </c>
      <c r="D23" s="55">
        <v>390</v>
      </c>
      <c r="E23" s="55">
        <v>89</v>
      </c>
      <c r="F23" s="55">
        <v>37.700000000000003</v>
      </c>
      <c r="G23" s="56">
        <v>123</v>
      </c>
      <c r="H23" s="22">
        <f t="shared" si="0"/>
        <v>0.58117008911274692</v>
      </c>
      <c r="I23" s="22">
        <f t="shared" si="1"/>
        <v>0.17813099479309399</v>
      </c>
      <c r="J23" s="49">
        <f t="shared" si="2"/>
        <v>448.56951871657753</v>
      </c>
      <c r="K23" s="49">
        <f t="shared" si="3"/>
        <v>248.79545454545456</v>
      </c>
    </row>
    <row r="24" spans="1:11" s="4" customFormat="1" ht="18" x14ac:dyDescent="0.25">
      <c r="A24" s="26">
        <v>20</v>
      </c>
      <c r="B24" s="28" t="s">
        <v>23</v>
      </c>
      <c r="C24" s="53">
        <v>2000</v>
      </c>
      <c r="D24" s="53">
        <v>325</v>
      </c>
      <c r="E24" s="53">
        <v>91</v>
      </c>
      <c r="F24" s="53">
        <v>28.5</v>
      </c>
      <c r="G24" s="54">
        <v>88</v>
      </c>
      <c r="H24" s="21">
        <f t="shared" si="0"/>
        <v>0.62656641604010033</v>
      </c>
      <c r="I24" s="21">
        <f t="shared" si="1"/>
        <v>0.20292207792207792</v>
      </c>
      <c r="J24" s="48">
        <f t="shared" si="2"/>
        <v>346.72459893048119</v>
      </c>
      <c r="K24" s="48">
        <f t="shared" si="3"/>
        <v>181.99999999999997</v>
      </c>
    </row>
    <row r="25" spans="1:11" s="4" customFormat="1" ht="18.75" thickBot="1" x14ac:dyDescent="0.3">
      <c r="A25" s="26">
        <v>21</v>
      </c>
      <c r="B25" s="31"/>
      <c r="C25" s="55">
        <v>2000</v>
      </c>
      <c r="D25" s="55">
        <v>325</v>
      </c>
      <c r="E25" s="55">
        <v>91</v>
      </c>
      <c r="F25" s="55">
        <v>28.5</v>
      </c>
      <c r="G25" s="56">
        <v>88</v>
      </c>
      <c r="H25" s="22">
        <f t="shared" si="0"/>
        <v>0.62656641604010033</v>
      </c>
      <c r="I25" s="22">
        <f t="shared" si="1"/>
        <v>0.20292207792207792</v>
      </c>
      <c r="J25" s="49">
        <f t="shared" si="2"/>
        <v>346.72459893048119</v>
      </c>
      <c r="K25" s="49">
        <f t="shared" si="3"/>
        <v>181.99999999999997</v>
      </c>
    </row>
    <row r="26" spans="1:11" s="4" customFormat="1" ht="18" x14ac:dyDescent="0.25">
      <c r="A26" s="25">
        <v>22</v>
      </c>
      <c r="B26" s="28" t="s">
        <v>24</v>
      </c>
      <c r="C26" s="53">
        <v>2000</v>
      </c>
      <c r="D26" s="53">
        <v>300</v>
      </c>
      <c r="E26" s="53">
        <v>92</v>
      </c>
      <c r="F26" s="53">
        <v>12.4</v>
      </c>
      <c r="G26" s="54">
        <v>80</v>
      </c>
      <c r="H26" s="21">
        <f t="shared" si="0"/>
        <v>1.3148667601683031</v>
      </c>
      <c r="I26" s="21">
        <f t="shared" si="1"/>
        <v>0.20380434782608695</v>
      </c>
      <c r="J26" s="48">
        <f t="shared" si="2"/>
        <v>152.51336898395721</v>
      </c>
      <c r="K26" s="48">
        <f t="shared" si="3"/>
        <v>167.27272727272728</v>
      </c>
    </row>
    <row r="27" spans="1:11" s="4" customFormat="1" ht="18.75" thickBot="1" x14ac:dyDescent="0.3">
      <c r="A27" s="26">
        <v>23</v>
      </c>
      <c r="B27" s="31"/>
      <c r="C27" s="55">
        <v>2000</v>
      </c>
      <c r="D27" s="55">
        <v>350</v>
      </c>
      <c r="E27" s="55">
        <v>92</v>
      </c>
      <c r="F27" s="55">
        <v>12.4</v>
      </c>
      <c r="G27" s="56">
        <v>80</v>
      </c>
      <c r="H27" s="22">
        <f t="shared" si="0"/>
        <v>1.5340112201963534</v>
      </c>
      <c r="I27" s="22">
        <f t="shared" si="1"/>
        <v>0.23777173913043478</v>
      </c>
      <c r="J27" s="49">
        <f t="shared" si="2"/>
        <v>152.51336898395721</v>
      </c>
      <c r="K27" s="49">
        <f t="shared" si="3"/>
        <v>167.27272727272728</v>
      </c>
    </row>
    <row r="28" spans="1:11" s="4" customFormat="1" ht="18" x14ac:dyDescent="0.25">
      <c r="A28" s="26">
        <v>24</v>
      </c>
      <c r="B28" s="28" t="s">
        <v>25</v>
      </c>
      <c r="C28" s="53">
        <v>2000</v>
      </c>
      <c r="D28" s="53">
        <v>550</v>
      </c>
      <c r="E28" s="53">
        <v>89</v>
      </c>
      <c r="F28" s="53">
        <v>45</v>
      </c>
      <c r="G28" s="54">
        <v>84</v>
      </c>
      <c r="H28" s="21">
        <f t="shared" si="0"/>
        <v>0.68664169787765295</v>
      </c>
      <c r="I28" s="21">
        <f t="shared" si="1"/>
        <v>0.36784376672017122</v>
      </c>
      <c r="J28" s="48">
        <f t="shared" si="2"/>
        <v>535.42780748663097</v>
      </c>
      <c r="K28" s="48">
        <f t="shared" si="3"/>
        <v>169.90909090909091</v>
      </c>
    </row>
    <row r="29" spans="1:11" s="4" customFormat="1" ht="18.75" thickBot="1" x14ac:dyDescent="0.3">
      <c r="A29" s="25">
        <v>25</v>
      </c>
      <c r="B29" s="31"/>
      <c r="C29" s="55">
        <v>2000</v>
      </c>
      <c r="D29" s="55">
        <v>550</v>
      </c>
      <c r="E29" s="55">
        <v>89</v>
      </c>
      <c r="F29" s="55">
        <v>45</v>
      </c>
      <c r="G29" s="56">
        <v>84</v>
      </c>
      <c r="H29" s="22">
        <f t="shared" si="0"/>
        <v>0.68664169787765295</v>
      </c>
      <c r="I29" s="22">
        <f t="shared" si="1"/>
        <v>0.36784376672017122</v>
      </c>
      <c r="J29" s="49">
        <f t="shared" si="2"/>
        <v>535.42780748663097</v>
      </c>
      <c r="K29" s="49">
        <f t="shared" si="3"/>
        <v>169.90909090909091</v>
      </c>
    </row>
    <row r="30" spans="1:11" s="4" customFormat="1" ht="18" x14ac:dyDescent="0.25">
      <c r="A30" s="26">
        <v>26</v>
      </c>
      <c r="B30" s="28" t="s">
        <v>26</v>
      </c>
      <c r="C30" s="53">
        <v>2000</v>
      </c>
      <c r="D30" s="53">
        <v>350</v>
      </c>
      <c r="E30" s="53">
        <v>89</v>
      </c>
      <c r="F30" s="53">
        <v>37</v>
      </c>
      <c r="G30" s="54">
        <v>60</v>
      </c>
      <c r="H30" s="21">
        <f t="shared" si="0"/>
        <v>0.53143030671120561</v>
      </c>
      <c r="I30" s="21">
        <f t="shared" si="1"/>
        <v>0.32771535580524347</v>
      </c>
      <c r="J30" s="48">
        <f t="shared" si="2"/>
        <v>440.2406417112299</v>
      </c>
      <c r="K30" s="48">
        <f t="shared" si="3"/>
        <v>121.36363636363636</v>
      </c>
    </row>
    <row r="31" spans="1:11" s="4" customFormat="1" ht="18.75" thickBot="1" x14ac:dyDescent="0.3">
      <c r="A31" s="26">
        <v>27</v>
      </c>
      <c r="B31" s="31"/>
      <c r="C31" s="55">
        <v>2000</v>
      </c>
      <c r="D31" s="55">
        <v>350</v>
      </c>
      <c r="E31" s="55">
        <v>89</v>
      </c>
      <c r="F31" s="55">
        <v>37</v>
      </c>
      <c r="G31" s="56">
        <v>60</v>
      </c>
      <c r="H31" s="22">
        <f t="shared" si="0"/>
        <v>0.53143030671120561</v>
      </c>
      <c r="I31" s="22">
        <f t="shared" si="1"/>
        <v>0.32771535580524347</v>
      </c>
      <c r="J31" s="49">
        <f t="shared" si="2"/>
        <v>440.2406417112299</v>
      </c>
      <c r="K31" s="49">
        <f t="shared" si="3"/>
        <v>121.36363636363636</v>
      </c>
    </row>
    <row r="32" spans="1:11" s="4" customFormat="1" ht="18" x14ac:dyDescent="0.25">
      <c r="A32" s="25">
        <v>28</v>
      </c>
      <c r="B32" s="28" t="s">
        <v>27</v>
      </c>
      <c r="C32" s="53">
        <v>2000</v>
      </c>
      <c r="D32" s="53">
        <v>300</v>
      </c>
      <c r="E32" s="53">
        <v>88</v>
      </c>
      <c r="F32" s="53">
        <v>17</v>
      </c>
      <c r="G32" s="54">
        <v>68</v>
      </c>
      <c r="H32" s="21">
        <f t="shared" si="0"/>
        <v>1.0026737967914436</v>
      </c>
      <c r="I32" s="21">
        <f t="shared" si="1"/>
        <v>0.25066844919786097</v>
      </c>
      <c r="J32" s="48">
        <f t="shared" si="2"/>
        <v>200</v>
      </c>
      <c r="K32" s="48">
        <f t="shared" si="3"/>
        <v>136.00000000000003</v>
      </c>
    </row>
    <row r="33" spans="1:11" s="4" customFormat="1" ht="18.75" thickBot="1" x14ac:dyDescent="0.3">
      <c r="A33" s="26">
        <v>29</v>
      </c>
      <c r="B33" s="31"/>
      <c r="C33" s="55">
        <v>2000</v>
      </c>
      <c r="D33" s="55">
        <v>300</v>
      </c>
      <c r="E33" s="55">
        <v>88</v>
      </c>
      <c r="F33" s="55">
        <v>17</v>
      </c>
      <c r="G33" s="56">
        <v>68</v>
      </c>
      <c r="H33" s="22">
        <f t="shared" si="0"/>
        <v>1.0026737967914436</v>
      </c>
      <c r="I33" s="22">
        <f t="shared" si="1"/>
        <v>0.25066844919786097</v>
      </c>
      <c r="J33" s="49">
        <f t="shared" si="2"/>
        <v>200</v>
      </c>
      <c r="K33" s="49">
        <f t="shared" si="3"/>
        <v>136.00000000000003</v>
      </c>
    </row>
    <row r="34" spans="1:11" s="4" customFormat="1" ht="18" x14ac:dyDescent="0.25">
      <c r="A34" s="26">
        <v>30</v>
      </c>
      <c r="B34" s="28" t="s">
        <v>28</v>
      </c>
      <c r="C34" s="53">
        <v>2000</v>
      </c>
      <c r="D34" s="53">
        <v>0</v>
      </c>
      <c r="E34" s="53">
        <v>88</v>
      </c>
      <c r="F34" s="53">
        <v>33</v>
      </c>
      <c r="G34" s="54">
        <v>78</v>
      </c>
      <c r="H34" s="21">
        <f t="shared" si="0"/>
        <v>0</v>
      </c>
      <c r="I34" s="21">
        <f t="shared" si="1"/>
        <v>0</v>
      </c>
      <c r="J34" s="48">
        <f t="shared" si="2"/>
        <v>388.23529411764707</v>
      </c>
      <c r="K34" s="48">
        <f t="shared" si="3"/>
        <v>156</v>
      </c>
    </row>
    <row r="35" spans="1:11" s="4" customFormat="1" ht="18.75" thickBot="1" x14ac:dyDescent="0.3">
      <c r="A35" s="25">
        <v>31</v>
      </c>
      <c r="B35" s="31"/>
      <c r="C35" s="55">
        <v>2000</v>
      </c>
      <c r="D35" s="55">
        <v>0</v>
      </c>
      <c r="E35" s="55">
        <v>88</v>
      </c>
      <c r="F35" s="55">
        <v>33</v>
      </c>
      <c r="G35" s="56">
        <v>78</v>
      </c>
      <c r="H35" s="22">
        <f t="shared" si="0"/>
        <v>0</v>
      </c>
      <c r="I35" s="22">
        <f t="shared" si="1"/>
        <v>0</v>
      </c>
      <c r="J35" s="49">
        <f t="shared" si="2"/>
        <v>388.23529411764707</v>
      </c>
      <c r="K35" s="49">
        <f t="shared" si="3"/>
        <v>156</v>
      </c>
    </row>
    <row r="36" spans="1:11" s="4" customFormat="1" ht="18" x14ac:dyDescent="0.25">
      <c r="A36" s="26">
        <v>32</v>
      </c>
      <c r="B36" s="28" t="s">
        <v>29</v>
      </c>
      <c r="C36" s="53">
        <v>2000</v>
      </c>
      <c r="D36" s="53">
        <v>0</v>
      </c>
      <c r="E36" s="53">
        <v>88</v>
      </c>
      <c r="F36" s="53">
        <v>25</v>
      </c>
      <c r="G36" s="54">
        <v>57</v>
      </c>
      <c r="H36" s="21">
        <f t="shared" si="0"/>
        <v>0</v>
      </c>
      <c r="I36" s="21">
        <f t="shared" si="1"/>
        <v>0</v>
      </c>
      <c r="J36" s="48">
        <f t="shared" si="2"/>
        <v>294.11764705882348</v>
      </c>
      <c r="K36" s="48">
        <f t="shared" si="3"/>
        <v>113.99999999999999</v>
      </c>
    </row>
    <row r="37" spans="1:11" s="4" customFormat="1" ht="18.75" thickBot="1" x14ac:dyDescent="0.3">
      <c r="A37" s="26">
        <v>33</v>
      </c>
      <c r="B37" s="31"/>
      <c r="C37" s="55">
        <v>2000</v>
      </c>
      <c r="D37" s="55">
        <v>0</v>
      </c>
      <c r="E37" s="55">
        <v>88</v>
      </c>
      <c r="F37" s="55">
        <v>25</v>
      </c>
      <c r="G37" s="56">
        <v>57</v>
      </c>
      <c r="H37" s="22">
        <f t="shared" si="0"/>
        <v>0</v>
      </c>
      <c r="I37" s="22">
        <f t="shared" si="1"/>
        <v>0</v>
      </c>
      <c r="J37" s="49">
        <f t="shared" ref="J37:J60" si="4">(C37*E37/100)*(F37/100)*($H$5)</f>
        <v>294.11764705882348</v>
      </c>
      <c r="K37" s="49">
        <f t="shared" ref="K37:K60" si="5">(C37*E37/100)*(G37/100)*($I$5)</f>
        <v>113.99999999999999</v>
      </c>
    </row>
    <row r="38" spans="1:11" s="4" customFormat="1" ht="18" x14ac:dyDescent="0.25">
      <c r="A38" s="25">
        <v>34</v>
      </c>
      <c r="B38" s="28" t="s">
        <v>30</v>
      </c>
      <c r="C38" s="53">
        <v>2000</v>
      </c>
      <c r="D38" s="53">
        <v>0</v>
      </c>
      <c r="E38" s="53">
        <v>92</v>
      </c>
      <c r="F38" s="53">
        <v>16</v>
      </c>
      <c r="G38" s="54">
        <v>74</v>
      </c>
      <c r="H38" s="21">
        <f t="shared" si="0"/>
        <v>0</v>
      </c>
      <c r="I38" s="21">
        <f t="shared" si="1"/>
        <v>0</v>
      </c>
      <c r="J38" s="48">
        <f t="shared" si="4"/>
        <v>196.79144385026737</v>
      </c>
      <c r="K38" s="48">
        <f t="shared" si="5"/>
        <v>154.72727272727272</v>
      </c>
    </row>
    <row r="39" spans="1:11" s="4" customFormat="1" ht="18.75" thickBot="1" x14ac:dyDescent="0.3">
      <c r="A39" s="26">
        <v>35</v>
      </c>
      <c r="B39" s="31"/>
      <c r="C39" s="55">
        <v>2000</v>
      </c>
      <c r="D39" s="55">
        <v>0</v>
      </c>
      <c r="E39" s="55">
        <v>92</v>
      </c>
      <c r="F39" s="55">
        <v>16</v>
      </c>
      <c r="G39" s="56">
        <v>74</v>
      </c>
      <c r="H39" s="22">
        <f t="shared" si="0"/>
        <v>0</v>
      </c>
      <c r="I39" s="22">
        <f t="shared" si="1"/>
        <v>0</v>
      </c>
      <c r="J39" s="49">
        <f t="shared" si="4"/>
        <v>196.79144385026737</v>
      </c>
      <c r="K39" s="49">
        <f t="shared" si="5"/>
        <v>154.72727272727272</v>
      </c>
    </row>
    <row r="40" spans="1:11" s="4" customFormat="1" ht="18" x14ac:dyDescent="0.25">
      <c r="A40" s="26">
        <v>36</v>
      </c>
      <c r="B40" s="28" t="s">
        <v>31</v>
      </c>
      <c r="C40" s="53">
        <v>2000</v>
      </c>
      <c r="D40" s="53">
        <v>0</v>
      </c>
      <c r="E40" s="53">
        <v>90</v>
      </c>
      <c r="F40" s="53">
        <v>9</v>
      </c>
      <c r="G40" s="54">
        <v>72</v>
      </c>
      <c r="H40" s="21">
        <f t="shared" si="0"/>
        <v>0</v>
      </c>
      <c r="I40" s="21">
        <f t="shared" si="1"/>
        <v>0</v>
      </c>
      <c r="J40" s="48">
        <f t="shared" si="4"/>
        <v>108.28877005347591</v>
      </c>
      <c r="K40" s="48">
        <f t="shared" si="5"/>
        <v>147.27272727272728</v>
      </c>
    </row>
    <row r="41" spans="1:11" s="4" customFormat="1" ht="18.75" thickBot="1" x14ac:dyDescent="0.3">
      <c r="A41" s="25">
        <v>37</v>
      </c>
      <c r="B41" s="31"/>
      <c r="C41" s="55">
        <v>2000</v>
      </c>
      <c r="D41" s="55">
        <v>0</v>
      </c>
      <c r="E41" s="55">
        <v>90</v>
      </c>
      <c r="F41" s="55">
        <v>9</v>
      </c>
      <c r="G41" s="56">
        <v>72</v>
      </c>
      <c r="H41" s="22">
        <f t="shared" si="0"/>
        <v>0</v>
      </c>
      <c r="I41" s="22">
        <f t="shared" si="1"/>
        <v>0</v>
      </c>
      <c r="J41" s="49">
        <f t="shared" si="4"/>
        <v>108.28877005347591</v>
      </c>
      <c r="K41" s="49">
        <f t="shared" si="5"/>
        <v>147.27272727272728</v>
      </c>
    </row>
    <row r="42" spans="1:11" s="4" customFormat="1" ht="18" x14ac:dyDescent="0.25">
      <c r="A42" s="26">
        <v>38</v>
      </c>
      <c r="B42" s="28" t="s">
        <v>47</v>
      </c>
      <c r="C42" s="53">
        <v>2000</v>
      </c>
      <c r="D42" s="53">
        <v>0</v>
      </c>
      <c r="E42" s="53">
        <v>25</v>
      </c>
      <c r="F42" s="53">
        <v>9</v>
      </c>
      <c r="G42" s="54">
        <v>72</v>
      </c>
      <c r="H42" s="21">
        <f t="shared" ref="H42:H60" si="6">SUM(D42/((C42*(E42/100))*(F42/100)))</f>
        <v>0</v>
      </c>
      <c r="I42" s="21">
        <f t="shared" ref="I42:I60" si="7">D42/((C42*E42/100)*G42/100)</f>
        <v>0</v>
      </c>
      <c r="J42" s="48">
        <f t="shared" ref="J42" si="8">(C42*E42/100)*(F42/100)*($H$5)</f>
        <v>30.08021390374331</v>
      </c>
      <c r="K42" s="48">
        <f t="shared" ref="K42" si="9">(C42*E42/100)*(G42/100)*($I$5)</f>
        <v>40.909090909090907</v>
      </c>
    </row>
    <row r="43" spans="1:11" s="4" customFormat="1" ht="18.75" thickBot="1" x14ac:dyDescent="0.3">
      <c r="A43" s="25">
        <v>39</v>
      </c>
      <c r="B43" s="31"/>
      <c r="C43" s="55">
        <v>2000</v>
      </c>
      <c r="D43" s="55">
        <v>0</v>
      </c>
      <c r="E43" s="55">
        <v>25</v>
      </c>
      <c r="F43" s="55">
        <v>9</v>
      </c>
      <c r="G43" s="56">
        <v>72</v>
      </c>
      <c r="H43" s="22">
        <f t="shared" si="6"/>
        <v>0</v>
      </c>
      <c r="I43" s="22">
        <f t="shared" si="7"/>
        <v>0</v>
      </c>
      <c r="J43" s="49">
        <f t="shared" si="4"/>
        <v>30.08021390374331</v>
      </c>
      <c r="K43" s="49">
        <f t="shared" si="5"/>
        <v>40.909090909090907</v>
      </c>
    </row>
    <row r="44" spans="1:11" s="4" customFormat="1" ht="18" x14ac:dyDescent="0.25">
      <c r="A44" s="26">
        <v>40</v>
      </c>
      <c r="B44" s="28" t="s">
        <v>45</v>
      </c>
      <c r="C44" s="53">
        <v>32</v>
      </c>
      <c r="D44" s="53">
        <v>0</v>
      </c>
      <c r="E44" s="53">
        <v>89</v>
      </c>
      <c r="F44" s="53">
        <v>13.6</v>
      </c>
      <c r="G44" s="54">
        <v>77</v>
      </c>
      <c r="H44" s="21">
        <f t="shared" si="6"/>
        <v>0</v>
      </c>
      <c r="I44" s="21">
        <f t="shared" si="7"/>
        <v>0</v>
      </c>
      <c r="J44" s="48">
        <f t="shared" si="4"/>
        <v>2.5890909090909089</v>
      </c>
      <c r="K44" s="48">
        <f t="shared" si="5"/>
        <v>2.492</v>
      </c>
    </row>
    <row r="45" spans="1:11" s="4" customFormat="1" ht="18.75" thickBot="1" x14ac:dyDescent="0.3">
      <c r="A45" s="25">
        <v>41</v>
      </c>
      <c r="B45" s="31"/>
      <c r="C45" s="55">
        <v>32</v>
      </c>
      <c r="D45" s="55">
        <v>0</v>
      </c>
      <c r="E45" s="55">
        <v>89</v>
      </c>
      <c r="F45" s="55">
        <v>13.6</v>
      </c>
      <c r="G45" s="56">
        <v>77</v>
      </c>
      <c r="H45" s="22">
        <f t="shared" si="6"/>
        <v>0</v>
      </c>
      <c r="I45" s="22">
        <f t="shared" si="7"/>
        <v>0</v>
      </c>
      <c r="J45" s="49">
        <f t="shared" si="4"/>
        <v>2.5890909090909089</v>
      </c>
      <c r="K45" s="49">
        <f t="shared" si="5"/>
        <v>2.492</v>
      </c>
    </row>
    <row r="46" spans="1:11" s="4" customFormat="1" ht="18" x14ac:dyDescent="0.25">
      <c r="A46" s="26">
        <v>42</v>
      </c>
      <c r="B46" s="28" t="s">
        <v>46</v>
      </c>
      <c r="C46" s="53">
        <v>2000</v>
      </c>
      <c r="D46" s="53">
        <v>0</v>
      </c>
      <c r="E46" s="53">
        <v>89</v>
      </c>
      <c r="F46" s="53">
        <v>24</v>
      </c>
      <c r="G46" s="54">
        <v>88</v>
      </c>
      <c r="H46" s="21">
        <f t="shared" si="6"/>
        <v>0</v>
      </c>
      <c r="I46" s="21">
        <f t="shared" si="7"/>
        <v>0</v>
      </c>
      <c r="J46" s="48">
        <f t="shared" si="4"/>
        <v>285.56149732620315</v>
      </c>
      <c r="K46" s="48">
        <f t="shared" si="5"/>
        <v>178</v>
      </c>
    </row>
    <row r="47" spans="1:11" s="4" customFormat="1" ht="18.75" thickBot="1" x14ac:dyDescent="0.3">
      <c r="A47" s="25">
        <v>43</v>
      </c>
      <c r="B47" s="31"/>
      <c r="C47" s="55">
        <v>2000</v>
      </c>
      <c r="D47" s="55">
        <v>0</v>
      </c>
      <c r="E47" s="53">
        <v>89</v>
      </c>
      <c r="F47" s="53">
        <v>24</v>
      </c>
      <c r="G47" s="54">
        <v>88</v>
      </c>
      <c r="H47" s="22">
        <f t="shared" si="6"/>
        <v>0</v>
      </c>
      <c r="I47" s="22">
        <f t="shared" si="7"/>
        <v>0</v>
      </c>
      <c r="J47" s="49">
        <f t="shared" si="4"/>
        <v>285.56149732620315</v>
      </c>
      <c r="K47" s="49">
        <f t="shared" si="5"/>
        <v>178</v>
      </c>
    </row>
    <row r="48" spans="1:11" s="4" customFormat="1" ht="18" x14ac:dyDescent="0.25">
      <c r="A48" s="26">
        <v>44</v>
      </c>
      <c r="B48" s="28" t="s">
        <v>48</v>
      </c>
      <c r="C48" s="53">
        <v>2000</v>
      </c>
      <c r="D48" s="53">
        <v>0</v>
      </c>
      <c r="E48" s="53">
        <v>90</v>
      </c>
      <c r="F48" s="53">
        <v>21.5</v>
      </c>
      <c r="G48" s="54">
        <v>83</v>
      </c>
      <c r="H48" s="21">
        <f t="shared" si="6"/>
        <v>0</v>
      </c>
      <c r="I48" s="21">
        <f t="shared" si="7"/>
        <v>0</v>
      </c>
      <c r="J48" s="48">
        <f t="shared" si="4"/>
        <v>258.68983957219245</v>
      </c>
      <c r="K48" s="48">
        <f t="shared" si="5"/>
        <v>169.77272727272728</v>
      </c>
    </row>
    <row r="49" spans="1:11" s="4" customFormat="1" ht="18.75" thickBot="1" x14ac:dyDescent="0.3">
      <c r="A49" s="25">
        <v>45</v>
      </c>
      <c r="B49" s="31"/>
      <c r="C49" s="55">
        <v>2000</v>
      </c>
      <c r="D49" s="55">
        <v>0</v>
      </c>
      <c r="E49" s="55">
        <v>90</v>
      </c>
      <c r="F49" s="55">
        <v>21.5</v>
      </c>
      <c r="G49" s="56">
        <v>83</v>
      </c>
      <c r="H49" s="22">
        <f t="shared" si="6"/>
        <v>0</v>
      </c>
      <c r="I49" s="22">
        <f t="shared" si="7"/>
        <v>0</v>
      </c>
      <c r="J49" s="49">
        <f t="shared" si="4"/>
        <v>258.68983957219245</v>
      </c>
      <c r="K49" s="49">
        <f t="shared" si="5"/>
        <v>169.77272727272728</v>
      </c>
    </row>
    <row r="50" spans="1:11" s="4" customFormat="1" ht="18" x14ac:dyDescent="0.25">
      <c r="A50" s="26">
        <v>46</v>
      </c>
      <c r="B50" s="28" t="s">
        <v>49</v>
      </c>
      <c r="C50" s="53">
        <v>2000</v>
      </c>
      <c r="D50" s="53">
        <v>0</v>
      </c>
      <c r="E50" s="53">
        <v>90</v>
      </c>
      <c r="F50" s="53">
        <v>13</v>
      </c>
      <c r="G50" s="54">
        <v>73</v>
      </c>
      <c r="H50" s="21">
        <f t="shared" si="6"/>
        <v>0</v>
      </c>
      <c r="I50" s="21">
        <f t="shared" si="7"/>
        <v>0</v>
      </c>
      <c r="J50" s="48">
        <f t="shared" si="4"/>
        <v>156.4171122994652</v>
      </c>
      <c r="K50" s="48">
        <f t="shared" si="5"/>
        <v>149.31818181818181</v>
      </c>
    </row>
    <row r="51" spans="1:11" s="4" customFormat="1" ht="18.75" thickBot="1" x14ac:dyDescent="0.3">
      <c r="A51" s="26">
        <v>47</v>
      </c>
      <c r="B51" s="31"/>
      <c r="C51" s="55">
        <v>2000</v>
      </c>
      <c r="D51" s="55">
        <v>0</v>
      </c>
      <c r="E51" s="55">
        <v>90</v>
      </c>
      <c r="F51" s="55">
        <v>13</v>
      </c>
      <c r="G51" s="56">
        <v>73</v>
      </c>
      <c r="H51" s="22">
        <f t="shared" si="6"/>
        <v>0</v>
      </c>
      <c r="I51" s="22">
        <f t="shared" si="7"/>
        <v>0</v>
      </c>
      <c r="J51" s="49">
        <f t="shared" si="4"/>
        <v>156.4171122994652</v>
      </c>
      <c r="K51" s="49">
        <f t="shared" si="5"/>
        <v>149.31818181818181</v>
      </c>
    </row>
    <row r="52" spans="1:11" s="4" customFormat="1" ht="18" x14ac:dyDescent="0.25">
      <c r="A52" s="25">
        <v>48</v>
      </c>
      <c r="B52" s="28"/>
      <c r="C52" s="53">
        <v>0</v>
      </c>
      <c r="D52" s="53">
        <v>0</v>
      </c>
      <c r="E52" s="53">
        <v>0</v>
      </c>
      <c r="F52" s="53">
        <v>0</v>
      </c>
      <c r="G52" s="54">
        <v>0</v>
      </c>
      <c r="H52" s="21" t="e">
        <f t="shared" ref="H52:H53" si="10">SUM(D52/((C52*(E52/100))*(F52/100)))</f>
        <v>#DIV/0!</v>
      </c>
      <c r="I52" s="21" t="e">
        <f t="shared" ref="I52:I53" si="11">D52/((C52*E52/100)*G52/100)</f>
        <v>#DIV/0!</v>
      </c>
      <c r="J52" s="48">
        <f t="shared" ref="J52:J53" si="12">(C52*E52/100)*(F52/100)*($H$5)</f>
        <v>0</v>
      </c>
      <c r="K52" s="48">
        <f t="shared" ref="K52:K53" si="13">(C52*E52/100)*(G52/100)*($I$5)</f>
        <v>0</v>
      </c>
    </row>
    <row r="53" spans="1:11" s="4" customFormat="1" ht="18.75" thickBot="1" x14ac:dyDescent="0.3">
      <c r="A53" s="26">
        <v>49</v>
      </c>
      <c r="B53" s="31"/>
      <c r="C53" s="55">
        <v>0</v>
      </c>
      <c r="D53" s="55">
        <v>0</v>
      </c>
      <c r="E53" s="55">
        <v>0</v>
      </c>
      <c r="F53" s="55">
        <v>0</v>
      </c>
      <c r="G53" s="56">
        <v>0</v>
      </c>
      <c r="H53" s="22" t="e">
        <f t="shared" si="10"/>
        <v>#DIV/0!</v>
      </c>
      <c r="I53" s="22" t="e">
        <f t="shared" si="11"/>
        <v>#DIV/0!</v>
      </c>
      <c r="J53" s="49">
        <f t="shared" si="12"/>
        <v>0</v>
      </c>
      <c r="K53" s="49">
        <f t="shared" si="13"/>
        <v>0</v>
      </c>
    </row>
    <row r="54" spans="1:11" s="4" customFormat="1" ht="18" x14ac:dyDescent="0.25">
      <c r="A54" s="25">
        <v>50</v>
      </c>
      <c r="B54" s="28"/>
      <c r="C54" s="53">
        <v>0</v>
      </c>
      <c r="D54" s="53">
        <v>0</v>
      </c>
      <c r="E54" s="53">
        <v>0</v>
      </c>
      <c r="F54" s="53">
        <v>0</v>
      </c>
      <c r="G54" s="54">
        <v>0</v>
      </c>
      <c r="H54" s="21" t="e">
        <f t="shared" ref="H54:H55" si="14">SUM(D54/((C54*(E54/100))*(F54/100)))</f>
        <v>#DIV/0!</v>
      </c>
      <c r="I54" s="21" t="e">
        <f t="shared" ref="I54:I55" si="15">D54/((C54*E54/100)*G54/100)</f>
        <v>#DIV/0!</v>
      </c>
      <c r="J54" s="48">
        <f t="shared" ref="J54:J55" si="16">(C54*E54/100)*(F54/100)*($H$5)</f>
        <v>0</v>
      </c>
      <c r="K54" s="48">
        <f t="shared" ref="K54:K55" si="17">(C54*E54/100)*(G54/100)*($I$5)</f>
        <v>0</v>
      </c>
    </row>
    <row r="55" spans="1:11" s="4" customFormat="1" ht="18.75" thickBot="1" x14ac:dyDescent="0.3">
      <c r="A55" s="26">
        <v>51</v>
      </c>
      <c r="B55" s="31"/>
      <c r="C55" s="55">
        <v>0</v>
      </c>
      <c r="D55" s="55">
        <v>0</v>
      </c>
      <c r="E55" s="55">
        <v>0</v>
      </c>
      <c r="F55" s="55">
        <v>0</v>
      </c>
      <c r="G55" s="56">
        <v>0</v>
      </c>
      <c r="H55" s="22" t="e">
        <f t="shared" si="14"/>
        <v>#DIV/0!</v>
      </c>
      <c r="I55" s="22" t="e">
        <f t="shared" si="15"/>
        <v>#DIV/0!</v>
      </c>
      <c r="J55" s="49">
        <f t="shared" si="16"/>
        <v>0</v>
      </c>
      <c r="K55" s="49">
        <f t="shared" si="17"/>
        <v>0</v>
      </c>
    </row>
    <row r="56" spans="1:11" s="4" customFormat="1" ht="18" x14ac:dyDescent="0.25">
      <c r="A56" s="25">
        <v>52</v>
      </c>
      <c r="B56" s="28"/>
      <c r="C56" s="53">
        <v>0</v>
      </c>
      <c r="D56" s="53">
        <v>0</v>
      </c>
      <c r="E56" s="53">
        <v>0</v>
      </c>
      <c r="F56" s="53">
        <v>0</v>
      </c>
      <c r="G56" s="54">
        <v>0</v>
      </c>
      <c r="H56" s="21" t="e">
        <f t="shared" ref="H56:H57" si="18">SUM(D56/((C56*(E56/100))*(F56/100)))</f>
        <v>#DIV/0!</v>
      </c>
      <c r="I56" s="21" t="e">
        <f t="shared" ref="I56:I57" si="19">D56/((C56*E56/100)*G56/100)</f>
        <v>#DIV/0!</v>
      </c>
      <c r="J56" s="48">
        <f t="shared" ref="J56:J57" si="20">(C56*E56/100)*(F56/100)*($H$5)</f>
        <v>0</v>
      </c>
      <c r="K56" s="48">
        <f t="shared" ref="K56:K57" si="21">(C56*E56/100)*(G56/100)*($I$5)</f>
        <v>0</v>
      </c>
    </row>
    <row r="57" spans="1:11" s="4" customFormat="1" ht="18.75" thickBot="1" x14ac:dyDescent="0.3">
      <c r="A57" s="26">
        <v>53</v>
      </c>
      <c r="B57" s="31"/>
      <c r="C57" s="55">
        <v>0</v>
      </c>
      <c r="D57" s="55">
        <v>0</v>
      </c>
      <c r="E57" s="55">
        <v>0</v>
      </c>
      <c r="F57" s="55">
        <v>0</v>
      </c>
      <c r="G57" s="56">
        <v>0</v>
      </c>
      <c r="H57" s="22" t="e">
        <f t="shared" si="18"/>
        <v>#DIV/0!</v>
      </c>
      <c r="I57" s="22" t="e">
        <f t="shared" si="19"/>
        <v>#DIV/0!</v>
      </c>
      <c r="J57" s="49">
        <f t="shared" si="20"/>
        <v>0</v>
      </c>
      <c r="K57" s="49">
        <f t="shared" si="21"/>
        <v>0</v>
      </c>
    </row>
    <row r="58" spans="1:11" s="4" customFormat="1" ht="18" x14ac:dyDescent="0.25">
      <c r="A58" s="25">
        <v>54</v>
      </c>
      <c r="B58" s="28"/>
      <c r="C58" s="53">
        <v>0</v>
      </c>
      <c r="D58" s="53">
        <v>0</v>
      </c>
      <c r="E58" s="53">
        <v>0</v>
      </c>
      <c r="F58" s="53">
        <v>0</v>
      </c>
      <c r="G58" s="54">
        <v>0</v>
      </c>
      <c r="H58" s="21" t="e">
        <f t="shared" ref="H58:H59" si="22">SUM(D58/((C58*(E58/100))*(F58/100)))</f>
        <v>#DIV/0!</v>
      </c>
      <c r="I58" s="21" t="e">
        <f t="shared" ref="I58:I59" si="23">D58/((C58*E58/100)*G58/100)</f>
        <v>#DIV/0!</v>
      </c>
      <c r="J58" s="48">
        <f t="shared" ref="J58:J59" si="24">(C58*E58/100)*(F58/100)*($H$5)</f>
        <v>0</v>
      </c>
      <c r="K58" s="48">
        <f t="shared" ref="K58:K59" si="25">(C58*E58/100)*(G58/100)*($I$5)</f>
        <v>0</v>
      </c>
    </row>
    <row r="59" spans="1:11" s="4" customFormat="1" ht="18.75" thickBot="1" x14ac:dyDescent="0.3">
      <c r="A59" s="26">
        <v>55</v>
      </c>
      <c r="B59" s="31"/>
      <c r="C59" s="55">
        <v>0</v>
      </c>
      <c r="D59" s="55">
        <v>0</v>
      </c>
      <c r="E59" s="55">
        <v>0</v>
      </c>
      <c r="F59" s="55">
        <v>0</v>
      </c>
      <c r="G59" s="56">
        <v>0</v>
      </c>
      <c r="H59" s="22" t="e">
        <f t="shared" si="22"/>
        <v>#DIV/0!</v>
      </c>
      <c r="I59" s="22" t="e">
        <f t="shared" si="23"/>
        <v>#DIV/0!</v>
      </c>
      <c r="J59" s="49">
        <f t="shared" si="24"/>
        <v>0</v>
      </c>
      <c r="K59" s="49">
        <f t="shared" si="25"/>
        <v>0</v>
      </c>
    </row>
    <row r="60" spans="1:11" s="4" customFormat="1" ht="18" x14ac:dyDescent="0.25">
      <c r="A60" s="26"/>
      <c r="B60" s="28"/>
      <c r="C60" s="29">
        <v>0</v>
      </c>
      <c r="D60" s="29">
        <v>0</v>
      </c>
      <c r="E60" s="29">
        <v>0</v>
      </c>
      <c r="F60" s="29">
        <v>0</v>
      </c>
      <c r="G60" s="30">
        <v>0</v>
      </c>
      <c r="H60" s="21" t="e">
        <f t="shared" si="6"/>
        <v>#DIV/0!</v>
      </c>
      <c r="I60" s="21" t="e">
        <f t="shared" si="7"/>
        <v>#DIV/0!</v>
      </c>
      <c r="J60" s="48">
        <f t="shared" si="4"/>
        <v>0</v>
      </c>
      <c r="K60" s="48">
        <f t="shared" si="5"/>
        <v>0</v>
      </c>
    </row>
    <row r="61" spans="1:11" s="4" customFormat="1" x14ac:dyDescent="0.25">
      <c r="A61" s="26"/>
      <c r="B61" s="9"/>
      <c r="C61" s="10"/>
      <c r="D61" s="10"/>
      <c r="E61" s="10"/>
      <c r="F61" s="10"/>
      <c r="G61" s="11"/>
      <c r="H61" s="21"/>
      <c r="I61" s="21"/>
      <c r="J61" s="14"/>
      <c r="K61" s="14"/>
    </row>
    <row r="62" spans="1:11" s="4" customFormat="1" x14ac:dyDescent="0.25">
      <c r="A62" s="26"/>
      <c r="B62" s="9"/>
      <c r="C62" s="10"/>
      <c r="D62" s="10"/>
      <c r="E62" s="10"/>
      <c r="F62" s="10"/>
      <c r="G62" s="11"/>
      <c r="H62" s="21"/>
      <c r="I62" s="21"/>
      <c r="J62" s="14"/>
      <c r="K62" s="14"/>
    </row>
    <row r="63" spans="1:11" s="4" customFormat="1" x14ac:dyDescent="0.25">
      <c r="A63" s="26"/>
      <c r="B63" s="9"/>
      <c r="C63" s="10"/>
      <c r="D63" s="10"/>
      <c r="E63" s="10"/>
      <c r="F63" s="10"/>
      <c r="G63" s="11"/>
      <c r="H63" s="21"/>
      <c r="I63" s="21"/>
      <c r="J63" s="14"/>
      <c r="K63" s="14"/>
    </row>
    <row r="64" spans="1:11" s="4" customFormat="1" x14ac:dyDescent="0.25">
      <c r="A64" s="26"/>
      <c r="B64" s="9"/>
      <c r="C64" s="10"/>
      <c r="D64" s="10"/>
      <c r="E64" s="10"/>
      <c r="F64" s="10"/>
      <c r="G64" s="11"/>
      <c r="H64" s="21"/>
      <c r="I64" s="21"/>
      <c r="J64" s="14"/>
      <c r="K64" s="14"/>
    </row>
    <row r="65" spans="1:11" s="4" customFormat="1" ht="12.75" x14ac:dyDescent="0.2">
      <c r="A65" s="26"/>
      <c r="B65" s="13"/>
      <c r="C65" s="15"/>
      <c r="D65" s="15"/>
      <c r="E65" s="15"/>
      <c r="F65" s="15"/>
      <c r="G65" s="16"/>
      <c r="H65" s="23"/>
      <c r="I65" s="23"/>
      <c r="J65" s="3"/>
      <c r="K65" s="3"/>
    </row>
    <row r="66" spans="1:11" s="4" customFormat="1" ht="12.75" x14ac:dyDescent="0.2">
      <c r="A66" s="26"/>
      <c r="B66" s="13"/>
      <c r="C66" s="15"/>
      <c r="D66" s="15"/>
      <c r="E66" s="15"/>
      <c r="F66" s="15"/>
      <c r="G66" s="16"/>
      <c r="H66" s="23"/>
      <c r="I66" s="23"/>
      <c r="J66" s="3"/>
      <c r="K66" s="3"/>
    </row>
    <row r="67" spans="1:11" s="4" customFormat="1" ht="12.75" x14ac:dyDescent="0.2">
      <c r="A67" s="26"/>
      <c r="B67" s="13"/>
      <c r="C67" s="15"/>
      <c r="D67" s="15"/>
      <c r="E67" s="15"/>
      <c r="F67" s="15"/>
      <c r="G67" s="16"/>
      <c r="H67" s="23"/>
      <c r="I67" s="23"/>
      <c r="J67" s="3"/>
      <c r="K67" s="3"/>
    </row>
    <row r="68" spans="1:11" s="4" customFormat="1" ht="12.75" x14ac:dyDescent="0.2">
      <c r="A68" s="26"/>
      <c r="B68" s="13"/>
      <c r="C68" s="15"/>
      <c r="D68" s="15"/>
      <c r="E68" s="15"/>
      <c r="F68" s="15"/>
      <c r="G68" s="16"/>
      <c r="H68" s="23"/>
      <c r="I68" s="23"/>
      <c r="J68" s="3"/>
      <c r="K68" s="3"/>
    </row>
    <row r="69" spans="1:11" s="4" customFormat="1" ht="12.75" x14ac:dyDescent="0.2">
      <c r="A69" s="26"/>
      <c r="B69" s="13"/>
      <c r="C69" s="15"/>
      <c r="D69" s="15"/>
      <c r="E69" s="15"/>
      <c r="F69" s="15"/>
      <c r="G69" s="16"/>
      <c r="H69" s="23"/>
      <c r="I69" s="23"/>
      <c r="J69" s="3"/>
      <c r="K69" s="3"/>
    </row>
    <row r="70" spans="1:11" s="4" customFormat="1" ht="12.75" x14ac:dyDescent="0.2">
      <c r="A70" s="26"/>
      <c r="B70" s="13"/>
      <c r="C70" s="15"/>
      <c r="D70" s="15"/>
      <c r="E70" s="15"/>
      <c r="F70" s="15"/>
      <c r="G70" s="16"/>
      <c r="H70" s="23"/>
      <c r="I70" s="23"/>
      <c r="J70" s="3"/>
      <c r="K70" s="3"/>
    </row>
    <row r="71" spans="1:11" s="4" customFormat="1" ht="12.75" x14ac:dyDescent="0.2">
      <c r="A71" s="26"/>
      <c r="B71" s="6"/>
      <c r="C71" s="7"/>
      <c r="D71" s="7"/>
      <c r="E71" s="7"/>
      <c r="F71" s="7"/>
      <c r="G71" s="8"/>
      <c r="H71" s="19"/>
      <c r="I71" s="19"/>
      <c r="J71" s="3"/>
      <c r="K71" s="3"/>
    </row>
  </sheetData>
  <sheetProtection sheet="1" objects="1" scenarios="1" sort="0"/>
  <sortState ref="A8:IV43">
    <sortCondition ref="A8"/>
  </sortState>
  <printOptions gridLines="1"/>
  <pageMargins left="0.24" right="0.17" top="0.38" bottom="0.3" header="0.17" footer="0.17"/>
  <pageSetup scale="92" fitToWidth="2" fitToHeight="2" orientation="landscape" r:id="rId1"/>
  <headerFooter alignWithMargins="0"/>
  <rowBreaks count="1" manualBreakCount="1">
    <brk id="21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Info</vt:lpstr>
      <vt:lpstr>FV and P&amp;E calculator combined</vt:lpstr>
      <vt:lpstr>'FV and P&amp;E calculator combined'!Print_Area</vt:lpstr>
      <vt:lpstr>Info!Print_Area</vt:lpstr>
      <vt:lpstr>'FV and P&amp;E calculator combined'!Print_Titles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2012-09-04T22:28:56Z</cp:lastPrinted>
  <dcterms:created xsi:type="dcterms:W3CDTF">2012-08-30T13:57:30Z</dcterms:created>
  <dcterms:modified xsi:type="dcterms:W3CDTF">2012-09-10T21:06:23Z</dcterms:modified>
</cp:coreProperties>
</file>